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C:\Users\kigyo04\Desktop\水道\経営比較分析表\"/>
    </mc:Choice>
  </mc:AlternateContent>
  <workbookProtection workbookPassword="B319" lockStructure="1"/>
  <bookViews>
    <workbookView xWindow="0" yWindow="0" windowWidth="23040" windowHeight="9012"/>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<sst xmlns="http://schemas.openxmlformats.org/spreadsheetml/2006/main" count="232" uniqueCount="120">
  <si>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</si>
  <si>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</si>
  <si>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</si>
  <si>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</si>
  <si>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</si>
  <si>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</si>
  <si>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</si>
  <si>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</si>
  <si>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</si>
  <si>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</si>
  <si>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</si>
  <si>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</si>
  <si>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</si>
  <si>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</si>
  <si>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</si>
  <si>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</si>
  <si>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</si>
  <si>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</si>
  <si>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</si>
  <si>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</si>
  <si>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</si>
  <si>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</si>
  <si>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</si>
  <si>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</si>
  <si>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</si>
  <si>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</si>
  <si>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</si>
  <si>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</si>
  <si>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</si>
  <si>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</si>
  <si>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</si>
  <si>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</si>
  <si>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</si>
  <si>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</si>
  <si>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</si>
  <si>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</si>
  <si>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</si>
  <si>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</si>
  <si>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</si>
  <si>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</si>
  <si>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</si>
  <si>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</si>
  <si>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</si>
  <si>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</si>
  <si>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</si>
  <si>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</si>
  <si>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</si>
  <si>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</si>
  <si>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</si>
  <si>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</si>
  <si>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</si>
  <si>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</si>
  <si>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</si>
  <si>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</si>
  <si>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</si>
  <si>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</si>
  <si>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</si>
  <si>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</si>
  <si>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</si>
  <si>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</si>
  <si>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</si>
  <si>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</si>
  <si>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</si>
  <si>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</si>
  <si>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</si>
  <si>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</si>
  <si>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</si>
  <si>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</si>
  <si>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</si>
  <si>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</si>
  <si>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</si>
  <si>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</si>
  <si>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</si>
  <si>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</si>
  <si>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</si>
  <si>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</si>
  <si>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</si>
  <si>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</si>
  <si>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</si>
  <si>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</si>
  <si>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</si>
  <si>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</si>
  <si>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</si>
  <si>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</si>
  <si>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</si>
  <si>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</si>
  <si>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</si>
  <si>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</si>
  <si>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</si>
  <si>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</si>
  <si>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</si>
  <si>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</si>
  <si>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</si>
  <si>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</si>
  <si>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</si>
  <si>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</si>
  <si>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</si>
  <si>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</si>
  <si>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</si>
  <si>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</si>
  <si>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</si>
  <si>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</si>
  <si>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</si>
  <si>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</si>
  <si>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</si>
  <si>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新潟県　弥彦村</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</si>
  <si>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</si>
  <si>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</si>
  <si>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</si>
  <si>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</si>
  <si>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</si>
  <si>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</si>
  <si>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</si>
  <si>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</si>
  <si>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</si>
  <si>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</si>
  <si>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浄水施設の老朽化により、近い将来大規模な改築・更新が必要であるが、燕市との水道事業広域化を行い、新しい統合浄水場を建設する。また、老朽管についても、国の交付金を活用し更新工事を進めていく。</t>
    <rPh sb="0" eb="2">
      <t>ジョウスイ</t>
    </rPh>
    <rPh sb="2" eb="4">
      <t>シセツ</t>
    </rPh>
    <rPh sb="5" eb="8">
      <t>ロウキュウカ</t>
    </rPh>
    <rPh sb="12" eb="13">
      <t>チカ</t>
    </rPh>
    <rPh sb="14" eb="16">
      <t>ショウライ</t>
    </rPh>
    <rPh sb="16" eb="19">
      <t>ダイキボ</t>
    </rPh>
    <rPh sb="20" eb="22">
      <t>カイチク</t>
    </rPh>
    <rPh sb="23" eb="25">
      <t>コウシン</t>
    </rPh>
    <rPh sb="26" eb="28">
      <t>ヒツヨウ</t>
    </rPh>
    <rPh sb="33" eb="35">
      <t>ツバメシ</t>
    </rPh>
    <rPh sb="37" eb="39">
      <t>スイドウ</t>
    </rPh>
    <rPh sb="39" eb="41">
      <t>ジギョウ</t>
    </rPh>
    <rPh sb="41" eb="44">
      <t>コウイキカ</t>
    </rPh>
    <rPh sb="45" eb="46">
      <t>オコナ</t>
    </rPh>
    <rPh sb="48" eb="49">
      <t>アタラ</t>
    </rPh>
    <rPh sb="51" eb="53">
      <t>トウゴウ</t>
    </rPh>
    <rPh sb="53" eb="56">
      <t>ジョウスイジョウ</t>
    </rPh>
    <rPh sb="57" eb="59">
      <t>ケンセツ</t>
    </rPh>
    <rPh sb="65" eb="67">
      <t>ロウキュウ</t>
    </rPh>
    <rPh sb="67" eb="68">
      <t>カン</t>
    </rPh>
    <rPh sb="74" eb="75">
      <t>クニ</t>
    </rPh>
    <rPh sb="76" eb="79">
      <t>コウフキン</t>
    </rPh>
    <rPh sb="80" eb="82">
      <t>カツヨウ</t>
    </rPh>
    <rPh sb="83" eb="85">
      <t>コウシン</t>
    </rPh>
    <rPh sb="85" eb="87">
      <t>コウジ</t>
    </rPh>
    <rPh sb="88" eb="89">
      <t>スス</t>
    </rPh>
    <phoneticPr fontId="4"/>
  </si>
  <si>
    <t>施設の老朽化や、修繕費・更新工事費が増大する一方、使用水量の減少により厳しい経営状況が続くと考えられる中で、燕市との水道事業広域化を行い経営の安定化を図る。</t>
    <rPh sb="0" eb="2">
      <t>シセツ</t>
    </rPh>
    <rPh sb="3" eb="6">
      <t>ロウキュウカ</t>
    </rPh>
    <rPh sb="8" eb="11">
      <t>シュウゼンヒ</t>
    </rPh>
    <rPh sb="12" eb="14">
      <t>コウシン</t>
    </rPh>
    <rPh sb="14" eb="16">
      <t>コウジ</t>
    </rPh>
    <rPh sb="16" eb="17">
      <t>ヒ</t>
    </rPh>
    <rPh sb="18" eb="20">
      <t>ゾウダイ</t>
    </rPh>
    <rPh sb="22" eb="24">
      <t>イッポウ</t>
    </rPh>
    <rPh sb="25" eb="27">
      <t>シヨウ</t>
    </rPh>
    <rPh sb="27" eb="29">
      <t>スイリョウ</t>
    </rPh>
    <rPh sb="30" eb="32">
      <t>ゲンショウ</t>
    </rPh>
    <rPh sb="35" eb="36">
      <t>キビ</t>
    </rPh>
    <rPh sb="38" eb="40">
      <t>ケイエイ</t>
    </rPh>
    <rPh sb="40" eb="42">
      <t>ジョウキョウ</t>
    </rPh>
    <rPh sb="43" eb="44">
      <t>ツヅ</t>
    </rPh>
    <rPh sb="46" eb="47">
      <t>カンガ</t>
    </rPh>
    <rPh sb="51" eb="52">
      <t>ナカ</t>
    </rPh>
    <rPh sb="54" eb="56">
      <t>ツバメシ</t>
    </rPh>
    <rPh sb="58" eb="60">
      <t>スイドウ</t>
    </rPh>
    <rPh sb="60" eb="62">
      <t>ジギョウ</t>
    </rPh>
    <rPh sb="62" eb="65">
      <t>コウイキカ</t>
    </rPh>
    <rPh sb="66" eb="67">
      <t>オコナ</t>
    </rPh>
    <rPh sb="68" eb="70">
      <t>ケイエイ</t>
    </rPh>
    <rPh sb="71" eb="74">
      <t>アンテイカ</t>
    </rPh>
    <rPh sb="75" eb="76">
      <t>ハカ</t>
    </rPh>
    <phoneticPr fontId="4"/>
  </si>
  <si>
    <t>人口減少や節水意識の向上に伴い使用料の増加は見込めない状況である。また、施設の老朽化に伴う修繕費も年々増加している。経営の安定を図るため、燕市との水道事業の広域化を行う。</t>
    <rPh sb="0" eb="2">
      <t>ジンコウ</t>
    </rPh>
    <rPh sb="2" eb="4">
      <t>ゲンショウ</t>
    </rPh>
    <rPh sb="5" eb="7">
      <t>セッスイ</t>
    </rPh>
    <rPh sb="7" eb="9">
      <t>イシキ</t>
    </rPh>
    <rPh sb="10" eb="12">
      <t>コウジョウ</t>
    </rPh>
    <rPh sb="13" eb="14">
      <t>トモナ</t>
    </rPh>
    <rPh sb="15" eb="17">
      <t>シヨウ</t>
    </rPh>
    <rPh sb="17" eb="18">
      <t>リョウ</t>
    </rPh>
    <rPh sb="19" eb="21">
      <t>ゾウカ</t>
    </rPh>
    <rPh sb="22" eb="24">
      <t>ミコ</t>
    </rPh>
    <rPh sb="27" eb="29">
      <t>ジョウキョウ</t>
    </rPh>
    <rPh sb="36" eb="38">
      <t>シセツ</t>
    </rPh>
    <rPh sb="39" eb="41">
      <t>ロウキュウ</t>
    </rPh>
    <rPh sb="41" eb="42">
      <t>カ</t>
    </rPh>
    <rPh sb="43" eb="44">
      <t>トモナ</t>
    </rPh>
    <rPh sb="45" eb="48">
      <t>シュウゼンヒ</t>
    </rPh>
    <rPh sb="49" eb="51">
      <t>ネンネン</t>
    </rPh>
    <rPh sb="51" eb="53">
      <t>ゾウカ</t>
    </rPh>
    <rPh sb="58" eb="60">
      <t>ケイエイ</t>
    </rPh>
    <rPh sb="61" eb="63">
      <t>アンテイ</t>
    </rPh>
    <rPh sb="64" eb="65">
      <t>ハカ</t>
    </rPh>
    <rPh sb="69" eb="71">
      <t>ツバメシ</t>
    </rPh>
    <rPh sb="73" eb="75">
      <t>スイドウ</t>
    </rPh>
    <rPh sb="75" eb="77">
      <t>ジギョウ</t>
    </rPh>
    <rPh sb="78" eb="81">
      <t>コウイキカ</t>
    </rPh>
    <rPh sb="82" eb="83">
      <t>オコナ</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</si>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</sst>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0.63</c:v>
                </c:pt>
                <c:pt idx="1">
                  <c:v>0</c:v>
                </c:pt>
                <c:pt idx="2" formatCode="#,##0.00;&quot;△&quot;#,##0.00;&quot;-&quot;">
                  <c:v>0.83</c:v>
                </c:pt>
                <c:pt idx="3" formatCode="#,##0.00;&quot;△&quot;#,##0.00;&quot;-&quot;">
                  <c:v>0.49</c:v>
                </c:pt>
                <c:pt idx="4">
                  <c:v>0</c:v>
                </c:pt>
              </c:numCache>
            </c:numRef>
          </c:val>
          <c:extLst>
            <c:ext xmlns:c16="http://schemas.microsoft.com/office/drawing/2014/chart" uri="{C3380CC4-5D6E-409C-BE32-E72D297353CC}">
              <c16:uniqueId val="{00000000-F0B4-4155-A68F-3AD2488F65B7}"/>
            </c:ext>
          </c:extLst>
        </c:ser>
        <c:dLbls>
          <c:showLegendKey val="0"/>
          <c:showVal val="0"/>
          <c:showCatName val="0"/>
          <c:showSerName val="0"/>
          <c:showPercent val="0"/>
          <c:showBubbleSize val="0"/>
        </c:dLbls>
        <c:gapWidth val="150"/>
        <c:axId val="89467136"/>
        <c:axId val="8947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extLst>
            <c:ext xmlns:c16="http://schemas.microsoft.com/office/drawing/2014/chart" uri="{C3380CC4-5D6E-409C-BE32-E72D297353CC}">
              <c16:uniqueId val="{00000001-F0B4-4155-A68F-3AD2488F65B7}"/>
            </c:ext>
          </c:extLst>
        </c:ser>
        <c:dLbls>
          <c:showLegendKey val="0"/>
          <c:showVal val="0"/>
          <c:showCatName val="0"/>
          <c:showSerName val="0"/>
          <c:showPercent val="0"/>
          <c:showBubbleSize val="0"/>
        </c:dLbls>
        <c:marker val="1"/>
        <c:smooth val="0"/>
        <c:axId val="89467136"/>
        <c:axId val="89477504"/>
      </c:lineChart>
      <c:dateAx>
        <c:axId val="89467136"/>
        <c:scaling>
          <c:orientation val="minMax"/>
        </c:scaling>
        <c:delete val="1"/>
        <c:axPos val="b"/>
        <c:numFmt formatCode="ge" sourceLinked="1"/>
        <c:majorTickMark val="none"/>
        <c:minorTickMark val="none"/>
        <c:tickLblPos val="none"/>
        <c:crossAx val="89477504"/>
        <c:crosses val="autoZero"/>
        <c:auto val="1"/>
        <c:lblOffset val="100"/>
        <c:baseTimeUnit val="years"/>
      </c:dateAx>
      <c:valAx>
        <c:axId val="894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67.3</c:v>
                </c:pt>
                <c:pt idx="1">
                  <c:v>63.36</c:v>
                </c:pt>
                <c:pt idx="2">
                  <c:v>63.23</c:v>
                </c:pt>
                <c:pt idx="3">
                  <c:v>59.83</c:v>
                </c:pt>
                <c:pt idx="4">
                  <c:v>60.44</c:v>
                </c:pt>
              </c:numCache>
            </c:numRef>
          </c:val>
          <c:extLst>
            <c:ext xmlns:c16="http://schemas.microsoft.com/office/drawing/2014/chart" uri="{C3380CC4-5D6E-409C-BE32-E72D297353CC}">
              <c16:uniqueId val="{00000000-6DFA-4484-BFA4-EBC4383FB8CE}"/>
            </c:ext>
          </c:extLst>
        </c:ser>
        <c:dLbls>
          <c:showLegendKey val="0"/>
          <c:showVal val="0"/>
          <c:showCatName val="0"/>
          <c:showSerName val="0"/>
          <c:showPercent val="0"/>
          <c:showBubbleSize val="0"/>
        </c:dLbls>
        <c:gapWidth val="150"/>
        <c:axId val="100306304"/>
        <c:axId val="10032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extLst>
            <c:ext xmlns:c16="http://schemas.microsoft.com/office/drawing/2014/chart" uri="{C3380CC4-5D6E-409C-BE32-E72D297353CC}">
              <c16:uniqueId val="{00000001-6DFA-4484-BFA4-EBC4383FB8CE}"/>
            </c:ext>
          </c:extLst>
        </c:ser>
        <c:dLbls>
          <c:showLegendKey val="0"/>
          <c:showVal val="0"/>
          <c:showCatName val="0"/>
          <c:showSerName val="0"/>
          <c:showPercent val="0"/>
          <c:showBubbleSize val="0"/>
        </c:dLbls>
        <c:marker val="1"/>
        <c:smooth val="0"/>
        <c:axId val="100306304"/>
        <c:axId val="100320768"/>
      </c:lineChart>
      <c:dateAx>
        <c:axId val="100306304"/>
        <c:scaling>
          <c:orientation val="minMax"/>
        </c:scaling>
        <c:delete val="1"/>
        <c:axPos val="b"/>
        <c:numFmt formatCode="ge" sourceLinked="1"/>
        <c:majorTickMark val="none"/>
        <c:minorTickMark val="none"/>
        <c:tickLblPos val="none"/>
        <c:crossAx val="100320768"/>
        <c:crosses val="autoZero"/>
        <c:auto val="1"/>
        <c:lblOffset val="100"/>
        <c:baseTimeUnit val="years"/>
      </c:dateAx>
      <c:valAx>
        <c:axId val="10032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0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89.77</c:v>
                </c:pt>
                <c:pt idx="1">
                  <c:v>92.87</c:v>
                </c:pt>
                <c:pt idx="2">
                  <c:v>90.94</c:v>
                </c:pt>
                <c:pt idx="3">
                  <c:v>93.74</c:v>
                </c:pt>
                <c:pt idx="4">
                  <c:v>93.48</c:v>
                </c:pt>
              </c:numCache>
            </c:numRef>
          </c:val>
          <c:extLst>
            <c:ext xmlns:c16="http://schemas.microsoft.com/office/drawing/2014/chart" uri="{C3380CC4-5D6E-409C-BE32-E72D297353CC}">
              <c16:uniqueId val="{00000000-ABA2-4E64-A4DF-72C7506E6BD1}"/>
            </c:ext>
          </c:extLst>
        </c:ser>
        <c:dLbls>
          <c:showLegendKey val="0"/>
          <c:showVal val="0"/>
          <c:showCatName val="0"/>
          <c:showSerName val="0"/>
          <c:showPercent val="0"/>
          <c:showBubbleSize val="0"/>
        </c:dLbls>
        <c:gapWidth val="150"/>
        <c:axId val="119217152"/>
        <c:axId val="1192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extLst>
            <c:ext xmlns:c16="http://schemas.microsoft.com/office/drawing/2014/chart" uri="{C3380CC4-5D6E-409C-BE32-E72D297353CC}">
              <c16:uniqueId val="{00000001-ABA2-4E64-A4DF-72C7506E6BD1}"/>
            </c:ext>
          </c:extLst>
        </c:ser>
        <c:dLbls>
          <c:showLegendKey val="0"/>
          <c:showVal val="0"/>
          <c:showCatName val="0"/>
          <c:showSerName val="0"/>
          <c:showPercent val="0"/>
          <c:showBubbleSize val="0"/>
        </c:dLbls>
        <c:marker val="1"/>
        <c:smooth val="0"/>
        <c:axId val="119217152"/>
        <c:axId val="119227520"/>
      </c:lineChart>
      <c:dateAx>
        <c:axId val="119217152"/>
        <c:scaling>
          <c:orientation val="minMax"/>
        </c:scaling>
        <c:delete val="1"/>
        <c:axPos val="b"/>
        <c:numFmt formatCode="ge" sourceLinked="1"/>
        <c:majorTickMark val="none"/>
        <c:minorTickMark val="none"/>
        <c:tickLblPos val="none"/>
        <c:crossAx val="119227520"/>
        <c:crosses val="autoZero"/>
        <c:auto val="1"/>
        <c:lblOffset val="100"/>
        <c:baseTimeUnit val="years"/>
      </c:dateAx>
      <c:valAx>
        <c:axId val="1192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109.65</c:v>
                </c:pt>
                <c:pt idx="1">
                  <c:v>111.06</c:v>
                </c:pt>
                <c:pt idx="2">
                  <c:v>106.91</c:v>
                </c:pt>
                <c:pt idx="3">
                  <c:v>105.29</c:v>
                </c:pt>
                <c:pt idx="4">
                  <c:v>103.76</c:v>
                </c:pt>
              </c:numCache>
            </c:numRef>
          </c:val>
          <c:extLst>
            <c:ext xmlns:c16="http://schemas.microsoft.com/office/drawing/2014/chart" uri="{C3380CC4-5D6E-409C-BE32-E72D297353CC}">
              <c16:uniqueId val="{00000000-44F1-43A2-8071-D87946EB9D6C}"/>
            </c:ext>
          </c:extLst>
        </c:ser>
        <c:dLbls>
          <c:showLegendKey val="0"/>
          <c:showVal val="0"/>
          <c:showCatName val="0"/>
          <c:showSerName val="0"/>
          <c:showPercent val="0"/>
          <c:showBubbleSize val="0"/>
        </c:dLbls>
        <c:gapWidth val="150"/>
        <c:axId val="89499520"/>
        <c:axId val="8950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extLst>
            <c:ext xmlns:c16="http://schemas.microsoft.com/office/drawing/2014/chart" uri="{C3380CC4-5D6E-409C-BE32-E72D297353CC}">
              <c16:uniqueId val="{00000001-44F1-43A2-8071-D87946EB9D6C}"/>
            </c:ext>
          </c:extLst>
        </c:ser>
        <c:dLbls>
          <c:showLegendKey val="0"/>
          <c:showVal val="0"/>
          <c:showCatName val="0"/>
          <c:showSerName val="0"/>
          <c:showPercent val="0"/>
          <c:showBubbleSize val="0"/>
        </c:dLbls>
        <c:marker val="1"/>
        <c:smooth val="0"/>
        <c:axId val="89499520"/>
        <c:axId val="89505792"/>
      </c:lineChart>
      <c:dateAx>
        <c:axId val="89499520"/>
        <c:scaling>
          <c:orientation val="minMax"/>
        </c:scaling>
        <c:delete val="1"/>
        <c:axPos val="b"/>
        <c:numFmt formatCode="ge" sourceLinked="1"/>
        <c:majorTickMark val="none"/>
        <c:minorTickMark val="none"/>
        <c:tickLblPos val="none"/>
        <c:crossAx val="89505792"/>
        <c:crosses val="autoZero"/>
        <c:auto val="1"/>
        <c:lblOffset val="100"/>
        <c:baseTimeUnit val="years"/>
      </c:dateAx>
      <c:valAx>
        <c:axId val="89505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46.43</c:v>
                </c:pt>
                <c:pt idx="1">
                  <c:v>47.31</c:v>
                </c:pt>
                <c:pt idx="2">
                  <c:v>48.53</c:v>
                </c:pt>
                <c:pt idx="3">
                  <c:v>48.82</c:v>
                </c:pt>
                <c:pt idx="4">
                  <c:v>50.62</c:v>
                </c:pt>
              </c:numCache>
            </c:numRef>
          </c:val>
          <c:extLst>
            <c:ext xmlns:c16="http://schemas.microsoft.com/office/drawing/2014/chart" uri="{C3380CC4-5D6E-409C-BE32-E72D297353CC}">
              <c16:uniqueId val="{00000000-C7B1-482D-A3CA-FE1893027175}"/>
            </c:ext>
          </c:extLst>
        </c:ser>
        <c:dLbls>
          <c:showLegendKey val="0"/>
          <c:showVal val="0"/>
          <c:showCatName val="0"/>
          <c:showSerName val="0"/>
          <c:showPercent val="0"/>
          <c:showBubbleSize val="0"/>
        </c:dLbls>
        <c:gapWidth val="150"/>
        <c:axId val="92112384"/>
        <c:axId val="921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extLst>
            <c:ext xmlns:c16="http://schemas.microsoft.com/office/drawing/2014/chart" uri="{C3380CC4-5D6E-409C-BE32-E72D297353CC}">
              <c16:uniqueId val="{00000001-C7B1-482D-A3CA-FE1893027175}"/>
            </c:ext>
          </c:extLst>
        </c:ser>
        <c:dLbls>
          <c:showLegendKey val="0"/>
          <c:showVal val="0"/>
          <c:showCatName val="0"/>
          <c:showSerName val="0"/>
          <c:showPercent val="0"/>
          <c:showBubbleSize val="0"/>
        </c:dLbls>
        <c:marker val="1"/>
        <c:smooth val="0"/>
        <c:axId val="92112384"/>
        <c:axId val="92114304"/>
      </c:lineChart>
      <c:dateAx>
        <c:axId val="92112384"/>
        <c:scaling>
          <c:orientation val="minMax"/>
        </c:scaling>
        <c:delete val="1"/>
        <c:axPos val="b"/>
        <c:numFmt formatCode="ge" sourceLinked="1"/>
        <c:majorTickMark val="none"/>
        <c:minorTickMark val="none"/>
        <c:tickLblPos val="none"/>
        <c:crossAx val="92114304"/>
        <c:crosses val="autoZero"/>
        <c:auto val="1"/>
        <c:lblOffset val="100"/>
        <c:baseTimeUnit val="years"/>
      </c:dateAx>
      <c:valAx>
        <c:axId val="921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formatCode="#,##0.00;&quot;△&quot;#,##0.00;&quot;-&quot;">
                  <c:v>7.83</c:v>
                </c:pt>
                <c:pt idx="4" formatCode="#,##0.00;&quot;△&quot;#,##0.00;&quot;-&quot;">
                  <c:v>7.8</c:v>
                </c:pt>
              </c:numCache>
            </c:numRef>
          </c:val>
          <c:extLst>
            <c:ext xmlns:c16="http://schemas.microsoft.com/office/drawing/2014/chart" uri="{C3380CC4-5D6E-409C-BE32-E72D297353CC}">
              <c16:uniqueId val="{00000000-AC27-49B0-8DA9-5E60DD05C6C8}"/>
            </c:ext>
          </c:extLst>
        </c:ser>
        <c:dLbls>
          <c:showLegendKey val="0"/>
          <c:showVal val="0"/>
          <c:showCatName val="0"/>
          <c:showSerName val="0"/>
          <c:showPercent val="0"/>
          <c:showBubbleSize val="0"/>
        </c:dLbls>
        <c:gapWidth val="150"/>
        <c:axId val="92091520"/>
        <c:axId val="9209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extLst>
            <c:ext xmlns:c16="http://schemas.microsoft.com/office/drawing/2014/chart" uri="{C3380CC4-5D6E-409C-BE32-E72D297353CC}">
              <c16:uniqueId val="{00000001-AC27-49B0-8DA9-5E60DD05C6C8}"/>
            </c:ext>
          </c:extLst>
        </c:ser>
        <c:dLbls>
          <c:showLegendKey val="0"/>
          <c:showVal val="0"/>
          <c:showCatName val="0"/>
          <c:showSerName val="0"/>
          <c:showPercent val="0"/>
          <c:showBubbleSize val="0"/>
        </c:dLbls>
        <c:marker val="1"/>
        <c:smooth val="0"/>
        <c:axId val="92091520"/>
        <c:axId val="92093440"/>
      </c:lineChart>
      <c:dateAx>
        <c:axId val="92091520"/>
        <c:scaling>
          <c:orientation val="minMax"/>
        </c:scaling>
        <c:delete val="1"/>
        <c:axPos val="b"/>
        <c:numFmt formatCode="ge" sourceLinked="1"/>
        <c:majorTickMark val="none"/>
        <c:minorTickMark val="none"/>
        <c:tickLblPos val="none"/>
        <c:crossAx val="92093440"/>
        <c:crosses val="autoZero"/>
        <c:auto val="1"/>
        <c:lblOffset val="100"/>
        <c:baseTimeUnit val="years"/>
      </c:dateAx>
      <c:valAx>
        <c:axId val="9209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8E-47FC-8F04-E4285B1EBA58}"/>
            </c:ext>
          </c:extLst>
        </c:ser>
        <c:dLbls>
          <c:showLegendKey val="0"/>
          <c:showVal val="0"/>
          <c:showCatName val="0"/>
          <c:showSerName val="0"/>
          <c:showPercent val="0"/>
          <c:showBubbleSize val="0"/>
        </c:dLbls>
        <c:gapWidth val="150"/>
        <c:axId val="100091008"/>
        <c:axId val="1000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extLst>
            <c:ext xmlns:c16="http://schemas.microsoft.com/office/drawing/2014/chart" uri="{C3380CC4-5D6E-409C-BE32-E72D297353CC}">
              <c16:uniqueId val="{00000001-E48E-47FC-8F04-E4285B1EBA58}"/>
            </c:ext>
          </c:extLst>
        </c:ser>
        <c:dLbls>
          <c:showLegendKey val="0"/>
          <c:showVal val="0"/>
          <c:showCatName val="0"/>
          <c:showSerName val="0"/>
          <c:showPercent val="0"/>
          <c:showBubbleSize val="0"/>
        </c:dLbls>
        <c:marker val="1"/>
        <c:smooth val="0"/>
        <c:axId val="100091008"/>
        <c:axId val="100092928"/>
      </c:lineChart>
      <c:dateAx>
        <c:axId val="100091008"/>
        <c:scaling>
          <c:orientation val="minMax"/>
        </c:scaling>
        <c:delete val="1"/>
        <c:axPos val="b"/>
        <c:numFmt formatCode="ge" sourceLinked="1"/>
        <c:majorTickMark val="none"/>
        <c:minorTickMark val="none"/>
        <c:tickLblPos val="none"/>
        <c:crossAx val="100092928"/>
        <c:crosses val="autoZero"/>
        <c:auto val="1"/>
        <c:lblOffset val="100"/>
        <c:baseTimeUnit val="years"/>
      </c:dateAx>
      <c:valAx>
        <c:axId val="100092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0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7515.5</c:v>
                </c:pt>
                <c:pt idx="1">
                  <c:v>5012.96</c:v>
                </c:pt>
                <c:pt idx="2">
                  <c:v>366.5</c:v>
                </c:pt>
                <c:pt idx="3">
                  <c:v>177.98</c:v>
                </c:pt>
                <c:pt idx="4">
                  <c:v>200.58</c:v>
                </c:pt>
              </c:numCache>
            </c:numRef>
          </c:val>
          <c:extLst>
            <c:ext xmlns:c16="http://schemas.microsoft.com/office/drawing/2014/chart" uri="{C3380CC4-5D6E-409C-BE32-E72D297353CC}">
              <c16:uniqueId val="{00000000-9453-4E92-B69B-A0484376D8D9}"/>
            </c:ext>
          </c:extLst>
        </c:ser>
        <c:dLbls>
          <c:showLegendKey val="0"/>
          <c:showVal val="0"/>
          <c:showCatName val="0"/>
          <c:showSerName val="0"/>
          <c:showPercent val="0"/>
          <c:showBubbleSize val="0"/>
        </c:dLbls>
        <c:gapWidth val="150"/>
        <c:axId val="100115200"/>
        <c:axId val="1001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extLst>
            <c:ext xmlns:c16="http://schemas.microsoft.com/office/drawing/2014/chart" uri="{C3380CC4-5D6E-409C-BE32-E72D297353CC}">
              <c16:uniqueId val="{00000001-9453-4E92-B69B-A0484376D8D9}"/>
            </c:ext>
          </c:extLst>
        </c:ser>
        <c:dLbls>
          <c:showLegendKey val="0"/>
          <c:showVal val="0"/>
          <c:showCatName val="0"/>
          <c:showSerName val="0"/>
          <c:showPercent val="0"/>
          <c:showBubbleSize val="0"/>
        </c:dLbls>
        <c:marker val="1"/>
        <c:smooth val="0"/>
        <c:axId val="100115200"/>
        <c:axId val="100117120"/>
      </c:lineChart>
      <c:dateAx>
        <c:axId val="100115200"/>
        <c:scaling>
          <c:orientation val="minMax"/>
        </c:scaling>
        <c:delete val="1"/>
        <c:axPos val="b"/>
        <c:numFmt formatCode="ge" sourceLinked="1"/>
        <c:majorTickMark val="none"/>
        <c:minorTickMark val="none"/>
        <c:tickLblPos val="none"/>
        <c:crossAx val="100117120"/>
        <c:crosses val="autoZero"/>
        <c:auto val="1"/>
        <c:lblOffset val="100"/>
        <c:baseTimeUnit val="years"/>
      </c:dateAx>
      <c:valAx>
        <c:axId val="100117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524.91999999999996</c:v>
                </c:pt>
                <c:pt idx="1">
                  <c:v>523.51</c:v>
                </c:pt>
                <c:pt idx="2">
                  <c:v>523.97</c:v>
                </c:pt>
                <c:pt idx="3">
                  <c:v>527.30999999999995</c:v>
                </c:pt>
                <c:pt idx="4">
                  <c:v>508.98</c:v>
                </c:pt>
              </c:numCache>
            </c:numRef>
          </c:val>
          <c:extLst>
            <c:ext xmlns:c16="http://schemas.microsoft.com/office/drawing/2014/chart" uri="{C3380CC4-5D6E-409C-BE32-E72D297353CC}">
              <c16:uniqueId val="{00000000-3041-41AC-9F08-CA1E2D32F9C8}"/>
            </c:ext>
          </c:extLst>
        </c:ser>
        <c:dLbls>
          <c:showLegendKey val="0"/>
          <c:showVal val="0"/>
          <c:showCatName val="0"/>
          <c:showSerName val="0"/>
          <c:showPercent val="0"/>
          <c:showBubbleSize val="0"/>
        </c:dLbls>
        <c:gapWidth val="150"/>
        <c:axId val="100188544"/>
        <c:axId val="10019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extLst>
            <c:ext xmlns:c16="http://schemas.microsoft.com/office/drawing/2014/chart" uri="{C3380CC4-5D6E-409C-BE32-E72D297353CC}">
              <c16:uniqueId val="{00000001-3041-41AC-9F08-CA1E2D32F9C8}"/>
            </c:ext>
          </c:extLst>
        </c:ser>
        <c:dLbls>
          <c:showLegendKey val="0"/>
          <c:showVal val="0"/>
          <c:showCatName val="0"/>
          <c:showSerName val="0"/>
          <c:showPercent val="0"/>
          <c:showBubbleSize val="0"/>
        </c:dLbls>
        <c:marker val="1"/>
        <c:smooth val="0"/>
        <c:axId val="100188544"/>
        <c:axId val="100190464"/>
      </c:lineChart>
      <c:dateAx>
        <c:axId val="100188544"/>
        <c:scaling>
          <c:orientation val="minMax"/>
        </c:scaling>
        <c:delete val="1"/>
        <c:axPos val="b"/>
        <c:numFmt formatCode="ge" sourceLinked="1"/>
        <c:majorTickMark val="none"/>
        <c:minorTickMark val="none"/>
        <c:tickLblPos val="none"/>
        <c:crossAx val="100190464"/>
        <c:crosses val="autoZero"/>
        <c:auto val="1"/>
        <c:lblOffset val="100"/>
        <c:baseTimeUnit val="years"/>
      </c:dateAx>
      <c:valAx>
        <c:axId val="100190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107.91</c:v>
                </c:pt>
                <c:pt idx="1">
                  <c:v>109.21</c:v>
                </c:pt>
                <c:pt idx="2">
                  <c:v>105.49</c:v>
                </c:pt>
                <c:pt idx="3">
                  <c:v>100.74</c:v>
                </c:pt>
                <c:pt idx="4">
                  <c:v>97.93</c:v>
                </c:pt>
              </c:numCache>
            </c:numRef>
          </c:val>
          <c:extLst>
            <c:ext xmlns:c16="http://schemas.microsoft.com/office/drawing/2014/chart" uri="{C3380CC4-5D6E-409C-BE32-E72D297353CC}">
              <c16:uniqueId val="{00000000-ADDC-432F-B57E-CBA81A85CE83}"/>
            </c:ext>
          </c:extLst>
        </c:ser>
        <c:dLbls>
          <c:showLegendKey val="0"/>
          <c:showVal val="0"/>
          <c:showCatName val="0"/>
          <c:showSerName val="0"/>
          <c:showPercent val="0"/>
          <c:showBubbleSize val="0"/>
        </c:dLbls>
        <c:gapWidth val="150"/>
        <c:axId val="100225024"/>
        <c:axId val="1002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extLst>
            <c:ext xmlns:c16="http://schemas.microsoft.com/office/drawing/2014/chart" uri="{C3380CC4-5D6E-409C-BE32-E72D297353CC}">
              <c16:uniqueId val="{00000001-ADDC-432F-B57E-CBA81A85CE83}"/>
            </c:ext>
          </c:extLst>
        </c:ser>
        <c:dLbls>
          <c:showLegendKey val="0"/>
          <c:showVal val="0"/>
          <c:showCatName val="0"/>
          <c:showSerName val="0"/>
          <c:showPercent val="0"/>
          <c:showBubbleSize val="0"/>
        </c:dLbls>
        <c:marker val="1"/>
        <c:smooth val="0"/>
        <c:axId val="100225024"/>
        <c:axId val="100226944"/>
      </c:lineChart>
      <c:dateAx>
        <c:axId val="100225024"/>
        <c:scaling>
          <c:orientation val="minMax"/>
        </c:scaling>
        <c:delete val="1"/>
        <c:axPos val="b"/>
        <c:numFmt formatCode="ge" sourceLinked="1"/>
        <c:majorTickMark val="none"/>
        <c:minorTickMark val="none"/>
        <c:tickLblPos val="none"/>
        <c:crossAx val="100226944"/>
        <c:crosses val="autoZero"/>
        <c:auto val="1"/>
        <c:lblOffset val="100"/>
        <c:baseTimeUnit val="years"/>
      </c:dateAx>
      <c:valAx>
        <c:axId val="1002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2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163.53</c:v>
                </c:pt>
                <c:pt idx="1">
                  <c:v>161.56</c:v>
                </c:pt>
                <c:pt idx="2">
                  <c:v>167.32</c:v>
                </c:pt>
                <c:pt idx="3">
                  <c:v>174.8</c:v>
                </c:pt>
                <c:pt idx="4">
                  <c:v>180.08</c:v>
                </c:pt>
              </c:numCache>
            </c:numRef>
          </c:val>
          <c:extLst>
            <c:ext xmlns:c16="http://schemas.microsoft.com/office/drawing/2014/chart" uri="{C3380CC4-5D6E-409C-BE32-E72D297353CC}">
              <c16:uniqueId val="{00000000-DFAB-4FF9-8432-FBB9B28FDCFD}"/>
            </c:ext>
          </c:extLst>
        </c:ser>
        <c:dLbls>
          <c:showLegendKey val="0"/>
          <c:showVal val="0"/>
          <c:showCatName val="0"/>
          <c:showSerName val="0"/>
          <c:showPercent val="0"/>
          <c:showBubbleSize val="0"/>
        </c:dLbls>
        <c:gapWidth val="150"/>
        <c:axId val="100244864"/>
        <c:axId val="10025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extLst>
            <c:ext xmlns:c16="http://schemas.microsoft.com/office/drawing/2014/chart" uri="{C3380CC4-5D6E-409C-BE32-E72D297353CC}">
              <c16:uniqueId val="{00000001-DFAB-4FF9-8432-FBB9B28FDCFD}"/>
            </c:ext>
          </c:extLst>
        </c:ser>
        <c:dLbls>
          <c:showLegendKey val="0"/>
          <c:showVal val="0"/>
          <c:showCatName val="0"/>
          <c:showSerName val="0"/>
          <c:showPercent val="0"/>
          <c:showBubbleSize val="0"/>
        </c:dLbls>
        <c:marker val="1"/>
        <c:smooth val="0"/>
        <c:axId val="100244864"/>
        <c:axId val="100251136"/>
      </c:lineChart>
      <c:dateAx>
        <c:axId val="100244864"/>
        <c:scaling>
          <c:orientation val="minMax"/>
        </c:scaling>
        <c:delete val="1"/>
        <c:axPos val="b"/>
        <c:numFmt formatCode="ge" sourceLinked="1"/>
        <c:majorTickMark val="none"/>
        <c:minorTickMark val="none"/>
        <c:tickLblPos val="none"/>
        <c:crossAx val="100251136"/>
        <c:crosses val="autoZero"/>
        <c:auto val="1"/>
        <c:lblOffset val="100"/>
        <c:baseTimeUnit val="years"/>
      </c:dateAx>
      <c:valAx>
        <c:axId val="10025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Normal="100" workbookViewId="0">
      <selection activeCell="AD9" sqref="AD9"/>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5" t="str">
        <f>データ!H6</f>
        <v>新潟県　弥彦村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119</v>
      </c>
      <c r="AE8" s="60"/>
      <c r="AF8" s="60"/>
      <c r="AG8" s="60"/>
      <c r="AH8" s="60"/>
      <c r="AI8" s="60"/>
      <c r="AJ8" s="60"/>
      <c r="AK8" s="5"/>
      <c r="AL8" s="61">
        <f>データ!$R$6</f>
        <v>8328</v>
      </c>
      <c r="AM8" s="61"/>
      <c r="AN8" s="61"/>
      <c r="AO8" s="61"/>
      <c r="AP8" s="61"/>
      <c r="AQ8" s="61"/>
      <c r="AR8" s="61"/>
      <c r="AS8" s="61"/>
      <c r="AT8" s="51">
        <f>データ!$S$6</f>
        <v>25.17</v>
      </c>
      <c r="AU8" s="52"/>
      <c r="AV8" s="52"/>
      <c r="AW8" s="52"/>
      <c r="AX8" s="52"/>
      <c r="AY8" s="52"/>
      <c r="AZ8" s="52"/>
      <c r="BA8" s="52"/>
      <c r="BB8" s="53">
        <f>データ!$T$6</f>
        <v>330.87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2">
      <c r="A10" s="2"/>
      <c r="B10" s="51" t="str">
        <f>データ!$N$6</f>
        <v>-</v>
      </c>
      <c r="C10" s="52"/>
      <c r="D10" s="52"/>
      <c r="E10" s="52"/>
      <c r="F10" s="52"/>
      <c r="G10" s="52"/>
      <c r="H10" s="52"/>
      <c r="I10" s="51">
        <f>データ!$O$6</f>
        <v>53.09</v>
      </c>
      <c r="J10" s="52"/>
      <c r="K10" s="52"/>
      <c r="L10" s="52"/>
      <c r="M10" s="52"/>
      <c r="N10" s="52"/>
      <c r="O10" s="64"/>
      <c r="P10" s="53">
        <f>データ!$P$6</f>
        <v>100</v>
      </c>
      <c r="Q10" s="53"/>
      <c r="R10" s="53"/>
      <c r="S10" s="53"/>
      <c r="T10" s="53"/>
      <c r="U10" s="53"/>
      <c r="V10" s="53"/>
      <c r="W10" s="61">
        <f>データ!$Q$6</f>
        <v>3456</v>
      </c>
      <c r="X10" s="61"/>
      <c r="Y10" s="61"/>
      <c r="Z10" s="61"/>
      <c r="AA10" s="61"/>
      <c r="AB10" s="61"/>
      <c r="AC10" s="61"/>
      <c r="AD10" s="2"/>
      <c r="AE10" s="2"/>
      <c r="AF10" s="2"/>
      <c r="AG10" s="2"/>
      <c r="AH10" s="5"/>
      <c r="AI10" s="5"/>
      <c r="AJ10" s="5"/>
      <c r="AK10" s="5"/>
      <c r="AL10" s="61">
        <f>データ!$U$6</f>
        <v>8604</v>
      </c>
      <c r="AM10" s="61"/>
      <c r="AN10" s="61"/>
      <c r="AO10" s="61"/>
      <c r="AP10" s="61"/>
      <c r="AQ10" s="61"/>
      <c r="AR10" s="61"/>
      <c r="AS10" s="61"/>
      <c r="AT10" s="51">
        <f>データ!$V$6</f>
        <v>28.21</v>
      </c>
      <c r="AU10" s="52"/>
      <c r="AV10" s="52"/>
      <c r="AW10" s="52"/>
      <c r="AX10" s="52"/>
      <c r="AY10" s="52"/>
      <c r="AZ10" s="52"/>
      <c r="BA10" s="52"/>
      <c r="BB10" s="53">
        <f>データ!$W$6</f>
        <v>305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2">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2">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2">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2">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2">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2">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2">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2">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2">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2">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2">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2">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2">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2">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2">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2">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2">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2">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2">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2">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2">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2">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2">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2">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2">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2">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2">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2">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2">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2">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2">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2">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2">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2">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2">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2">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2">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2">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2">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2">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2">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2">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2">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2">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2">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2">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2">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2">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2">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2">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2">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2">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2">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2">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2">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2">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2">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2">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2">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2">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2">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2">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2">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2">
      <c r="C83" s="26" t="s">
        <v>40</v>
      </c>
    </row>
    <row r="84" spans="1:78" hidden="1" x14ac:dyDescent="0.2">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2">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x14ac:dyDescent="0.2"/>
  <cols>
    <col min="1" max="1" width="9" style="3"/>
    <col min="2" max="144" width="11.88671875" style="3" customWidth="1"/>
    <col min="145" max="16384" width="9" style="3"/>
  </cols>
  <sheetData>
    <row r="1" spans="1:144" x14ac:dyDescent="0.2">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2">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2">
      <c r="A6" s="29" t="s">
        <v>104</v>
      </c>
      <c r="B6" s="34">
        <f>B7</f>
        <v>2016</v>
      </c>
      <c r="C6" s="34">
        <f t="shared" ref="C6:W6" si="3">C7</f>
        <v>153427</v>
      </c>
      <c r="D6" s="34">
        <f t="shared" si="3"/>
        <v>46</v>
      </c>
      <c r="E6" s="34">
        <f t="shared" si="3"/>
        <v>1</v>
      </c>
      <c r="F6" s="34">
        <f t="shared" si="3"/>
        <v>0</v>
      </c>
      <c r="G6" s="34">
        <f t="shared" si="3"/>
        <v>1</v>
      </c>
      <c r="H6" s="34" t="str">
        <f t="shared" si="3"/>
        <v>新潟県　弥彦村</v>
      </c>
      <c r="I6" s="34" t="str">
        <f t="shared" si="3"/>
        <v>法適用</v>
      </c>
      <c r="J6" s="34" t="str">
        <f t="shared" si="3"/>
        <v>水道事業</v>
      </c>
      <c r="K6" s="34" t="str">
        <f t="shared" si="3"/>
        <v>末端給水事業</v>
      </c>
      <c r="L6" s="34" t="str">
        <f t="shared" si="3"/>
        <v>A8</v>
      </c>
      <c r="M6" s="34">
        <f t="shared" si="3"/>
        <v>0</v>
      </c>
      <c r="N6" s="35" t="str">
        <f t="shared" si="3"/>
        <v>-</v>
      </c>
      <c r="O6" s="35">
        <f t="shared" si="3"/>
        <v>53.09</v>
      </c>
      <c r="P6" s="35">
        <f t="shared" si="3"/>
        <v>100</v>
      </c>
      <c r="Q6" s="35">
        <f t="shared" si="3"/>
        <v>3456</v>
      </c>
      <c r="R6" s="35">
        <f t="shared" si="3"/>
        <v>8328</v>
      </c>
      <c r="S6" s="35">
        <f t="shared" si="3"/>
        <v>25.17</v>
      </c>
      <c r="T6" s="35">
        <f t="shared" si="3"/>
        <v>330.87</v>
      </c>
      <c r="U6" s="35">
        <f t="shared" si="3"/>
        <v>8604</v>
      </c>
      <c r="V6" s="35">
        <f t="shared" si="3"/>
        <v>28.21</v>
      </c>
      <c r="W6" s="35">
        <f t="shared" si="3"/>
        <v>305</v>
      </c>
      <c r="X6" s="36">
        <f>IF(X7="",NA(),X7)</f>
        <v>109.65</v>
      </c>
      <c r="Y6" s="36">
        <f t="shared" ref="Y6:AG6" si="4">IF(Y7="",NA(),Y7)</f>
        <v>111.06</v>
      </c>
      <c r="Z6" s="36">
        <f t="shared" si="4"/>
        <v>106.91</v>
      </c>
      <c r="AA6" s="36">
        <f t="shared" si="4"/>
        <v>105.29</v>
      </c>
      <c r="AB6" s="36">
        <f t="shared" si="4"/>
        <v>103.76</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7515.5</v>
      </c>
      <c r="AU6" s="36">
        <f t="shared" ref="AU6:BC6" si="6">IF(AU7="",NA(),AU7)</f>
        <v>5012.96</v>
      </c>
      <c r="AV6" s="36">
        <f t="shared" si="6"/>
        <v>366.5</v>
      </c>
      <c r="AW6" s="36">
        <f t="shared" si="6"/>
        <v>177.98</v>
      </c>
      <c r="AX6" s="36">
        <f t="shared" si="6"/>
        <v>200.58</v>
      </c>
      <c r="AY6" s="36">
        <f t="shared" si="6"/>
        <v>1002.64</v>
      </c>
      <c r="AZ6" s="36">
        <f t="shared" si="6"/>
        <v>1164.51</v>
      </c>
      <c r="BA6" s="36">
        <f t="shared" si="6"/>
        <v>434.72</v>
      </c>
      <c r="BB6" s="36">
        <f t="shared" si="6"/>
        <v>416.14</v>
      </c>
      <c r="BC6" s="36">
        <f t="shared" si="6"/>
        <v>371.89</v>
      </c>
      <c r="BD6" s="35" t="str">
        <f>IF(BD7="","",IF(BD7="-","【-】","【"&amp;SUBSTITUTE(TEXT(BD7,"#,##0.00"),"-","△")&amp;"】"))</f>
        <v>【262.87】</v>
      </c>
      <c r="BE6" s="36">
        <f>IF(BE7="",NA(),BE7)</f>
        <v>524.91999999999996</v>
      </c>
      <c r="BF6" s="36">
        <f t="shared" ref="BF6:BN6" si="7">IF(BF7="",NA(),BF7)</f>
        <v>523.51</v>
      </c>
      <c r="BG6" s="36">
        <f t="shared" si="7"/>
        <v>523.97</v>
      </c>
      <c r="BH6" s="36">
        <f t="shared" si="7"/>
        <v>527.30999999999995</v>
      </c>
      <c r="BI6" s="36">
        <f t="shared" si="7"/>
        <v>508.98</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107.91</v>
      </c>
      <c r="BQ6" s="36">
        <f t="shared" ref="BQ6:BY6" si="8">IF(BQ7="",NA(),BQ7)</f>
        <v>109.21</v>
      </c>
      <c r="BR6" s="36">
        <f t="shared" si="8"/>
        <v>105.49</v>
      </c>
      <c r="BS6" s="36">
        <f t="shared" si="8"/>
        <v>100.74</v>
      </c>
      <c r="BT6" s="36">
        <f t="shared" si="8"/>
        <v>97.93</v>
      </c>
      <c r="BU6" s="36">
        <f t="shared" si="8"/>
        <v>90.69</v>
      </c>
      <c r="BV6" s="36">
        <f t="shared" si="8"/>
        <v>90.64</v>
      </c>
      <c r="BW6" s="36">
        <f t="shared" si="8"/>
        <v>93.66</v>
      </c>
      <c r="BX6" s="36">
        <f t="shared" si="8"/>
        <v>92.76</v>
      </c>
      <c r="BY6" s="36">
        <f t="shared" si="8"/>
        <v>93.28</v>
      </c>
      <c r="BZ6" s="35" t="str">
        <f>IF(BZ7="","",IF(BZ7="-","【-】","【"&amp;SUBSTITUTE(TEXT(BZ7,"#,##0.00"),"-","△")&amp;"】"))</f>
        <v>【105.59】</v>
      </c>
      <c r="CA6" s="36">
        <f>IF(CA7="",NA(),CA7)</f>
        <v>163.53</v>
      </c>
      <c r="CB6" s="36">
        <f t="shared" ref="CB6:CJ6" si="9">IF(CB7="",NA(),CB7)</f>
        <v>161.56</v>
      </c>
      <c r="CC6" s="36">
        <f t="shared" si="9"/>
        <v>167.32</v>
      </c>
      <c r="CD6" s="36">
        <f t="shared" si="9"/>
        <v>174.8</v>
      </c>
      <c r="CE6" s="36">
        <f t="shared" si="9"/>
        <v>180.08</v>
      </c>
      <c r="CF6" s="36">
        <f t="shared" si="9"/>
        <v>211.08</v>
      </c>
      <c r="CG6" s="36">
        <f t="shared" si="9"/>
        <v>213.52</v>
      </c>
      <c r="CH6" s="36">
        <f t="shared" si="9"/>
        <v>208.21</v>
      </c>
      <c r="CI6" s="36">
        <f t="shared" si="9"/>
        <v>208.67</v>
      </c>
      <c r="CJ6" s="36">
        <f t="shared" si="9"/>
        <v>208.29</v>
      </c>
      <c r="CK6" s="35" t="str">
        <f>IF(CK7="","",IF(CK7="-","【-】","【"&amp;SUBSTITUTE(TEXT(CK7,"#,##0.00"),"-","△")&amp;"】"))</f>
        <v>【163.27】</v>
      </c>
      <c r="CL6" s="36">
        <f>IF(CL7="",NA(),CL7)</f>
        <v>67.3</v>
      </c>
      <c r="CM6" s="36">
        <f t="shared" ref="CM6:CU6" si="10">IF(CM7="",NA(),CM7)</f>
        <v>63.36</v>
      </c>
      <c r="CN6" s="36">
        <f t="shared" si="10"/>
        <v>63.23</v>
      </c>
      <c r="CO6" s="36">
        <f t="shared" si="10"/>
        <v>59.83</v>
      </c>
      <c r="CP6" s="36">
        <f t="shared" si="10"/>
        <v>60.44</v>
      </c>
      <c r="CQ6" s="36">
        <f t="shared" si="10"/>
        <v>49.69</v>
      </c>
      <c r="CR6" s="36">
        <f t="shared" si="10"/>
        <v>49.77</v>
      </c>
      <c r="CS6" s="36">
        <f t="shared" si="10"/>
        <v>49.22</v>
      </c>
      <c r="CT6" s="36">
        <f t="shared" si="10"/>
        <v>49.08</v>
      </c>
      <c r="CU6" s="36">
        <f t="shared" si="10"/>
        <v>49.32</v>
      </c>
      <c r="CV6" s="35" t="str">
        <f>IF(CV7="","",IF(CV7="-","【-】","【"&amp;SUBSTITUTE(TEXT(CV7,"#,##0.00"),"-","△")&amp;"】"))</f>
        <v>【59.94】</v>
      </c>
      <c r="CW6" s="36">
        <f>IF(CW7="",NA(),CW7)</f>
        <v>89.77</v>
      </c>
      <c r="CX6" s="36">
        <f t="shared" ref="CX6:DF6" si="11">IF(CX7="",NA(),CX7)</f>
        <v>92.87</v>
      </c>
      <c r="CY6" s="36">
        <f t="shared" si="11"/>
        <v>90.94</v>
      </c>
      <c r="CZ6" s="36">
        <f t="shared" si="11"/>
        <v>93.74</v>
      </c>
      <c r="DA6" s="36">
        <f t="shared" si="11"/>
        <v>93.48</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46.43</v>
      </c>
      <c r="DI6" s="36">
        <f t="shared" ref="DI6:DQ6" si="12">IF(DI7="",NA(),DI7)</f>
        <v>47.31</v>
      </c>
      <c r="DJ6" s="36">
        <f t="shared" si="12"/>
        <v>48.53</v>
      </c>
      <c r="DK6" s="36">
        <f t="shared" si="12"/>
        <v>48.82</v>
      </c>
      <c r="DL6" s="36">
        <f t="shared" si="12"/>
        <v>50.62</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5">
        <f t="shared" si="13"/>
        <v>0</v>
      </c>
      <c r="DV6" s="36">
        <f t="shared" si="13"/>
        <v>7.83</v>
      </c>
      <c r="DW6" s="36">
        <f t="shared" si="13"/>
        <v>7.8</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0.63</v>
      </c>
      <c r="EE6" s="35">
        <f t="shared" ref="EE6:EM6" si="14">IF(EE7="",NA(),EE7)</f>
        <v>0</v>
      </c>
      <c r="EF6" s="36">
        <f t="shared" si="14"/>
        <v>0.83</v>
      </c>
      <c r="EG6" s="36">
        <f t="shared" si="14"/>
        <v>0.49</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2">
      <c r="A7" s="29"/>
      <c r="B7" s="38">
        <v>2016</v>
      </c>
      <c r="C7" s="38">
        <v>153427</v>
      </c>
      <c r="D7" s="38">
        <v>46</v>
      </c>
      <c r="E7" s="38">
        <v>1</v>
      </c>
      <c r="F7" s="38">
        <v>0</v>
      </c>
      <c r="G7" s="38">
        <v>1</v>
      </c>
      <c r="H7" s="38" t="s">
        <v>105</v>
      </c>
      <c r="I7" s="38" t="s">
        <v>106</v>
      </c>
      <c r="J7" s="38" t="s">
        <v>107</v>
      </c>
      <c r="K7" s="38" t="s">
        <v>108</v>
      </c>
      <c r="L7" s="38" t="s">
        <v>109</v>
      </c>
      <c r="M7" s="38"/>
      <c r="N7" s="39" t="s">
        <v>110</v>
      </c>
      <c r="O7" s="39">
        <v>53.09</v>
      </c>
      <c r="P7" s="39">
        <v>100</v>
      </c>
      <c r="Q7" s="39">
        <v>3456</v>
      </c>
      <c r="R7" s="39">
        <v>8328</v>
      </c>
      <c r="S7" s="39">
        <v>25.17</v>
      </c>
      <c r="T7" s="39">
        <v>330.87</v>
      </c>
      <c r="U7" s="39">
        <v>8604</v>
      </c>
      <c r="V7" s="39">
        <v>28.21</v>
      </c>
      <c r="W7" s="39">
        <v>305</v>
      </c>
      <c r="X7" s="39">
        <v>109.65</v>
      </c>
      <c r="Y7" s="39">
        <v>111.06</v>
      </c>
      <c r="Z7" s="39">
        <v>106.91</v>
      </c>
      <c r="AA7" s="39">
        <v>105.29</v>
      </c>
      <c r="AB7" s="39">
        <v>103.76</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7515.5</v>
      </c>
      <c r="AU7" s="39">
        <v>5012.96</v>
      </c>
      <c r="AV7" s="39">
        <v>366.5</v>
      </c>
      <c r="AW7" s="39">
        <v>177.98</v>
      </c>
      <c r="AX7" s="39">
        <v>200.58</v>
      </c>
      <c r="AY7" s="39">
        <v>1002.64</v>
      </c>
      <c r="AZ7" s="39">
        <v>1164.51</v>
      </c>
      <c r="BA7" s="39">
        <v>434.72</v>
      </c>
      <c r="BB7" s="39">
        <v>416.14</v>
      </c>
      <c r="BC7" s="39">
        <v>371.89</v>
      </c>
      <c r="BD7" s="39">
        <v>262.87</v>
      </c>
      <c r="BE7" s="39">
        <v>524.91999999999996</v>
      </c>
      <c r="BF7" s="39">
        <v>523.51</v>
      </c>
      <c r="BG7" s="39">
        <v>523.97</v>
      </c>
      <c r="BH7" s="39">
        <v>527.30999999999995</v>
      </c>
      <c r="BI7" s="39">
        <v>508.98</v>
      </c>
      <c r="BJ7" s="39">
        <v>520.29999999999995</v>
      </c>
      <c r="BK7" s="39">
        <v>498.27</v>
      </c>
      <c r="BL7" s="39">
        <v>495.76</v>
      </c>
      <c r="BM7" s="39">
        <v>487.22</v>
      </c>
      <c r="BN7" s="39">
        <v>483.11</v>
      </c>
      <c r="BO7" s="39">
        <v>270.87</v>
      </c>
      <c r="BP7" s="39">
        <v>107.91</v>
      </c>
      <c r="BQ7" s="39">
        <v>109.21</v>
      </c>
      <c r="BR7" s="39">
        <v>105.49</v>
      </c>
      <c r="BS7" s="39">
        <v>100.74</v>
      </c>
      <c r="BT7" s="39">
        <v>97.93</v>
      </c>
      <c r="BU7" s="39">
        <v>90.69</v>
      </c>
      <c r="BV7" s="39">
        <v>90.64</v>
      </c>
      <c r="BW7" s="39">
        <v>93.66</v>
      </c>
      <c r="BX7" s="39">
        <v>92.76</v>
      </c>
      <c r="BY7" s="39">
        <v>93.28</v>
      </c>
      <c r="BZ7" s="39">
        <v>105.59</v>
      </c>
      <c r="CA7" s="39">
        <v>163.53</v>
      </c>
      <c r="CB7" s="39">
        <v>161.56</v>
      </c>
      <c r="CC7" s="39">
        <v>167.32</v>
      </c>
      <c r="CD7" s="39">
        <v>174.8</v>
      </c>
      <c r="CE7" s="39">
        <v>180.08</v>
      </c>
      <c r="CF7" s="39">
        <v>211.08</v>
      </c>
      <c r="CG7" s="39">
        <v>213.52</v>
      </c>
      <c r="CH7" s="39">
        <v>208.21</v>
      </c>
      <c r="CI7" s="39">
        <v>208.67</v>
      </c>
      <c r="CJ7" s="39">
        <v>208.29</v>
      </c>
      <c r="CK7" s="39">
        <v>163.27000000000001</v>
      </c>
      <c r="CL7" s="39">
        <v>67.3</v>
      </c>
      <c r="CM7" s="39">
        <v>63.36</v>
      </c>
      <c r="CN7" s="39">
        <v>63.23</v>
      </c>
      <c r="CO7" s="39">
        <v>59.83</v>
      </c>
      <c r="CP7" s="39">
        <v>60.44</v>
      </c>
      <c r="CQ7" s="39">
        <v>49.69</v>
      </c>
      <c r="CR7" s="39">
        <v>49.77</v>
      </c>
      <c r="CS7" s="39">
        <v>49.22</v>
      </c>
      <c r="CT7" s="39">
        <v>49.08</v>
      </c>
      <c r="CU7" s="39">
        <v>49.32</v>
      </c>
      <c r="CV7" s="39">
        <v>59.94</v>
      </c>
      <c r="CW7" s="39">
        <v>89.77</v>
      </c>
      <c r="CX7" s="39">
        <v>92.87</v>
      </c>
      <c r="CY7" s="39">
        <v>90.94</v>
      </c>
      <c r="CZ7" s="39">
        <v>93.74</v>
      </c>
      <c r="DA7" s="39">
        <v>93.48</v>
      </c>
      <c r="DB7" s="39">
        <v>80.010000000000005</v>
      </c>
      <c r="DC7" s="39">
        <v>79.98</v>
      </c>
      <c r="DD7" s="39">
        <v>79.48</v>
      </c>
      <c r="DE7" s="39">
        <v>79.3</v>
      </c>
      <c r="DF7" s="39">
        <v>79.34</v>
      </c>
      <c r="DG7" s="39">
        <v>90.22</v>
      </c>
      <c r="DH7" s="39">
        <v>46.43</v>
      </c>
      <c r="DI7" s="39">
        <v>47.31</v>
      </c>
      <c r="DJ7" s="39">
        <v>48.53</v>
      </c>
      <c r="DK7" s="39">
        <v>48.82</v>
      </c>
      <c r="DL7" s="39">
        <v>50.62</v>
      </c>
      <c r="DM7" s="39">
        <v>35.18</v>
      </c>
      <c r="DN7" s="39">
        <v>36.43</v>
      </c>
      <c r="DO7" s="39">
        <v>46.12</v>
      </c>
      <c r="DP7" s="39">
        <v>47.44</v>
      </c>
      <c r="DQ7" s="39">
        <v>48.3</v>
      </c>
      <c r="DR7" s="39">
        <v>47.91</v>
      </c>
      <c r="DS7" s="39">
        <v>0</v>
      </c>
      <c r="DT7" s="39">
        <v>0</v>
      </c>
      <c r="DU7" s="39">
        <v>0</v>
      </c>
      <c r="DV7" s="39">
        <v>7.83</v>
      </c>
      <c r="DW7" s="39">
        <v>7.8</v>
      </c>
      <c r="DX7" s="39">
        <v>8.41</v>
      </c>
      <c r="DY7" s="39">
        <v>8.7200000000000006</v>
      </c>
      <c r="DZ7" s="39">
        <v>9.86</v>
      </c>
      <c r="EA7" s="39">
        <v>11.16</v>
      </c>
      <c r="EB7" s="39">
        <v>12.43</v>
      </c>
      <c r="EC7" s="39">
        <v>15</v>
      </c>
      <c r="ED7" s="39">
        <v>0.63</v>
      </c>
      <c r="EE7" s="39">
        <v>0</v>
      </c>
      <c r="EF7" s="39">
        <v>0.83</v>
      </c>
      <c r="EG7" s="39">
        <v>0.49</v>
      </c>
      <c r="EH7" s="39">
        <v>0</v>
      </c>
      <c r="EI7" s="39">
        <v>0.66</v>
      </c>
      <c r="EJ7" s="39">
        <v>0.64</v>
      </c>
      <c r="EK7" s="39">
        <v>0.56000000000000005</v>
      </c>
      <c r="EL7" s="39">
        <v>0.65</v>
      </c>
      <c r="EM7" s="39">
        <v>0.46</v>
      </c>
      <c r="EN7" s="39">
        <v>0.76</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2017-12-25T01:26:58Z</dcterms:created>
  <dcterms:modified xsi:type="dcterms:W3CDTF">2018-02-19T02:45:27Z</dcterms:modified>
  <cp:category/>
</cp:coreProperties>
</file>