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53\share\各部\410_水道局\10_経営企画課\00_課内共通フォルダ\010_統計\040_経営比較分析表\R1決算\030209_ Fw【２／１０・16時〆】経営比較分析表の確認・修正について\"/>
    </mc:Choice>
  </mc:AlternateContent>
  <workbookProtection workbookAlgorithmName="SHA-512" workbookHashValue="rW4xowCb/5z2KhJQone6sh4goB8/yX9Geln12n1hiGjhL/26I2nyuWb2jFZldgppTRwwkAtUzs14Ii5V6UO4TQ==" workbookSaltValue="kHvaXjaLORL2UaZb/jNEgw==" workbookSpinCount="100000" lockStructure="1"/>
  <bookViews>
    <workbookView xWindow="0" yWindow="0" windowWidth="28800" windowHeight="111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<sst xmlns="http://schemas.openxmlformats.org/spreadsheetml/2006/main" count="319" uniqueCount="114">
  <si>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</si>
  <si>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</si>
  <si>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</si>
  <si>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</si>
  <si>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</si>
  <si>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</si>
  <si>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</si>
  <si>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</si>
  <si>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</si>
  <si>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</si>
  <si>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</si>
  <si>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</si>
  <si>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</si>
  <si>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</si>
  <si>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</si>
  <si>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</si>
  <si>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</si>
  <si>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</si>
  <si>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</si>
  <si>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</si>
  <si>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</si>
  <si>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</si>
  <si>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</si>
  <si>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</si>
  <si>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</si>
  <si>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</si>
  <si>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</si>
  <si>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</si>
  <si>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</si>
  <si>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</si>
  <si>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</si>
  <si>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</si>
  <si>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</si>
  <si>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</si>
  <si>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</si>
  <si>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</si>
  <si>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</si>
  <si>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</si>
  <si>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</si>
  <si>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</si>
  <si>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</si>
  <si>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</si>
  <si>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</si>
  <si>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</si>
  <si>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</si>
  <si>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</si>
  <si>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</si>
  <si>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</si>
  <si>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</si>
  <si>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</si>
  <si>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</si>
  <si>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</si>
  <si>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</si>
  <si>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</si>
  <si>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</si>
  <si>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</si>
  <si>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</si>
  <si>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</si>
  <si>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</si>
  <si>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</si>
  <si>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</si>
  <si>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</si>
  <si>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</si>
  <si>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</si>
  <si>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</si>
  <si>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</si>
  <si>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</si>
  <si>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</si>
  <si>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</si>
  <si>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</si>
  <si>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</si>
  <si>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</si>
  <si>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</si>
  <si>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</si>
  <si>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</si>
  <si>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</si>
  <si>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</si>
  <si>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</si>
  <si>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</si>
  <si>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</si>
  <si>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</si>
  <si>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</si>
  <si>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</si>
  <si>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</si>
  <si>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</si>
  <si>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</si>
  <si>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</si>
  <si>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</si>
  <si>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</si>
  <si>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</si>
  <si>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</si>
  <si>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</si>
  <si>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</si>
  <si>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燕・弥彦総合事務組合</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</si>
  <si>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</si>
  <si>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</si>
  <si>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</si>
  <si>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</si>
  <si>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</si>
  <si>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</si>
  <si>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</si>
  <si>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</si>
  <si>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</si>
  <si>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</si>
  <si>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</si>
  <si>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</si>
  <si>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</si>
  <si>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</si>
  <si>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</si>
  <si>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</si>
  <si>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</si>
  <si>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更新に関する共通課題を抱える燕市と弥彦村は、水道事業の経営基盤強化を図ることを目的に平成31年4月から水道事業を経営統合し、両市村で組織する燕・弥彦総合事務組合で経営開始することとしました。今後は「燕市・弥彦村水道事業広域化基本計画」に基づき、既存4浄水場を廃止し共同で統合浄水場を建設する浄水場施設再構築事業と老朽管路更新事業を令和8年度まで集中的に行う予定です。
　現時点では良好な経営状況を維持できていますが、大規模な更新事業を行うことから、令和2年度に財政計画の検証を踏まえた経営戦略を策定し、持続的な水道事業の運営に取り組みます。
　また、新潟県が令和3年度以降に策定する「新潟県水道広域化推進プラン（仮称）」の検討に参加し、県内水道事業体との情報共有・連携強化を図ります。</t>
    <rPh sb="1" eb="3">
      <t>コウシン</t>
    </rPh>
    <rPh sb="4" eb="5">
      <t>カン</t>
    </rPh>
    <rPh sb="15" eb="16">
      <t>ツバメ</t>
    </rPh>
    <rPh sb="16" eb="17">
      <t>シ</t>
    </rPh>
    <rPh sb="82" eb="84">
      <t>ケイエイ</t>
    </rPh>
    <rPh sb="84" eb="86">
      <t>カイシ</t>
    </rPh>
    <rPh sb="96" eb="98">
      <t>コンゴ</t>
    </rPh>
    <rPh sb="163" eb="165">
      <t>ジギョウ</t>
    </rPh>
    <rPh sb="186" eb="189">
      <t>ゲンジテン</t>
    </rPh>
    <rPh sb="194" eb="196">
      <t>ケイエイ</t>
    </rPh>
    <rPh sb="218" eb="219">
      <t>オコナ</t>
    </rPh>
    <rPh sb="239" eb="240">
      <t>フ</t>
    </rPh>
    <rPh sb="243" eb="245">
      <t>ケイエイ</t>
    </rPh>
    <rPh sb="245" eb="247">
      <t>センリャク</t>
    </rPh>
    <rPh sb="248" eb="250">
      <t>サクテイ</t>
    </rPh>
    <rPh sb="252" eb="255">
      <t>ジゾクテキ</t>
    </rPh>
    <rPh sb="256" eb="258">
      <t>スイドウ</t>
    </rPh>
    <rPh sb="258" eb="260">
      <t>ジギョウ</t>
    </rPh>
    <rPh sb="261" eb="263">
      <t>ウンエイ</t>
    </rPh>
    <rPh sb="264" eb="265">
      <t>ト</t>
    </rPh>
    <rPh sb="266" eb="267">
      <t>ク</t>
    </rPh>
    <rPh sb="276" eb="278">
      <t>ニイガタ</t>
    </rPh>
    <rPh sb="328" eb="330">
      <t>ジョウホウ</t>
    </rPh>
    <rPh sb="330" eb="332">
      <t>キョウユウ</t>
    </rPh>
    <phoneticPr fontId="4"/>
  </si>
  <si>
    <r>
      <t>　『累積欠損金比率』は0％、『経常収支比率』『料金回収率』が100％以上であることから給水に必要な費用を給水収益で賄えている状況です。
　企業債の新規発行抑制による支払利息の軽減など経営の効率化に努めており、『給水原価』は全国平均、類似団体平均値を下回っています。
　『企業債残高対給水収益比率』は</t>
    </r>
    <r>
      <rPr>
        <sz val="11"/>
        <color theme="1"/>
        <rFont val="ＭＳ ゴシック"/>
        <family val="3"/>
        <charset val="128"/>
      </rPr>
      <t>類似団体平均値を下回っていることから、企業債残高は健全な水準と言えます。
　『流動比率』は全国平均を上回り、100％を超えていることから翌年度の企業債償還金などの短期債務に対する支払能力は十分に確保されています。
　耐震性能の低い石綿セメント管の更新を優先的に実施していることから、『有収率』は全国平均、類似団体平均値を上回りました。
　</t>
    </r>
    <r>
      <rPr>
        <sz val="11"/>
        <color theme="1"/>
        <rFont val="ＭＳ ゴシック"/>
        <family val="3"/>
        <charset val="128"/>
      </rPr>
      <t xml:space="preserve">『施設利用率』は50％以下と全国平均、類似団体平均値を下回っており、水需要に対し浄水場施設の規模が過大な状況にあります。
</t>
    </r>
    <rPh sb="194" eb="196">
      <t>ゼンコク</t>
    </rPh>
    <phoneticPr fontId="4"/>
  </si>
  <si>
    <t>　『有形固定資産減価償却率』は全国平均、類似団体平均値を上回り、浄水場や配水管などの施設・設備の老朽化が進んでいることが分かります。特に、浄水場施設は建設から40年から50年以上経過しており耐震性能にも懸念がある状態で、早期に将来の水需要に見合った適切な施設規模で更新する必要があります。
　『管路経年化率』は全国平均、類似団体平均値を下回り、『管路更新率』は全国平均、類似団体平均値を上回るため、老朽管路の更新が着実に行われています。今後は水道拡張期に布設した多くの管路が更新時期を迎えることから、財源を踏まえた計画的な更新が必要です。</t>
    <rPh sb="168" eb="169">
      <t>シタ</t>
    </rPh>
    <rPh sb="199" eb="201">
      <t>ロウキュウ</t>
    </rPh>
    <rPh sb="201" eb="203">
      <t>カンロ</t>
    </rPh>
    <rPh sb="204" eb="206">
      <t>コウシン</t>
    </rPh>
    <rPh sb="207" eb="209">
      <t>チャクジツ</t>
    </rPh>
    <rPh sb="210" eb="211">
      <t>オコナ</t>
    </rPh>
    <rPh sb="218" eb="220">
      <t>コンゴ</t>
    </rPh>
    <rPh sb="231" eb="232">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</si>
</sst>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2.0299999999999998</c:v>
                </c:pt>
              </c:numCache>
            </c:numRef>
          </c:val>
          <c:extLst>
            <c:ext xmlns:c16="http://schemas.microsoft.com/office/drawing/2014/chart" uri="{C3380CC4-5D6E-409C-BE32-E72D297353CC}">
              <c16:uniqueId val="{00000000-C986-40F6-BBC4-CAE31C8310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0.63</c:v>
                </c:pt>
              </c:numCache>
            </c:numRef>
          </c:val>
          <c:smooth val="0"/>
          <c:extLst>
            <c:ext xmlns:c16="http://schemas.microsoft.com/office/drawing/2014/chart" uri="{C3380CC4-5D6E-409C-BE32-E72D297353CC}">
              <c16:uniqueId val="{00000001-C986-40F6-BBC4-CAE31C8310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0</c:v>
                </c:pt>
                <c:pt idx="4">
                  <c:v>45.14</c:v>
                </c:pt>
              </c:numCache>
            </c:numRef>
          </c:val>
          <c:extLst>
            <c:ext xmlns:c16="http://schemas.microsoft.com/office/drawing/2014/chart" uri="{C3380CC4-5D6E-409C-BE32-E72D297353CC}">
              <c16:uniqueId val="{00000000-1D00-476F-B96B-608E6317C8B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59.51</c:v>
                </c:pt>
              </c:numCache>
            </c:numRef>
          </c:val>
          <c:smooth val="0"/>
          <c:extLst>
            <c:ext xmlns:c16="http://schemas.microsoft.com/office/drawing/2014/chart" uri="{C3380CC4-5D6E-409C-BE32-E72D297353CC}">
              <c16:uniqueId val="{00000001-1D00-476F-B96B-608E6317C8B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0</c:v>
                </c:pt>
                <c:pt idx="4">
                  <c:v>91.01</c:v>
                </c:pt>
              </c:numCache>
            </c:numRef>
          </c:val>
          <c:extLst>
            <c:ext xmlns:c16="http://schemas.microsoft.com/office/drawing/2014/chart" uri="{C3380CC4-5D6E-409C-BE32-E72D297353CC}">
              <c16:uniqueId val="{00000000-A979-4048-ABCC-2922465727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87.08</c:v>
                </c:pt>
              </c:numCache>
            </c:numRef>
          </c:val>
          <c:smooth val="0"/>
          <c:extLst>
            <c:ext xmlns:c16="http://schemas.microsoft.com/office/drawing/2014/chart" uri="{C3380CC4-5D6E-409C-BE32-E72D297353CC}">
              <c16:uniqueId val="{00000001-A979-4048-ABCC-2922465727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0</c:v>
                </c:pt>
                <c:pt idx="4">
                  <c:v>133.86000000000001</c:v>
                </c:pt>
              </c:numCache>
            </c:numRef>
          </c:val>
          <c:extLst>
            <c:ext xmlns:c16="http://schemas.microsoft.com/office/drawing/2014/chart" uri="{C3380CC4-5D6E-409C-BE32-E72D297353CC}">
              <c16:uniqueId val="{00000000-2869-47CE-B562-E5C326DFD6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111.17</c:v>
                </c:pt>
              </c:numCache>
            </c:numRef>
          </c:val>
          <c:smooth val="0"/>
          <c:extLst>
            <c:ext xmlns:c16="http://schemas.microsoft.com/office/drawing/2014/chart" uri="{C3380CC4-5D6E-409C-BE32-E72D297353CC}">
              <c16:uniqueId val="{00000001-2869-47CE-B562-E5C326DFD6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0</c:v>
                </c:pt>
                <c:pt idx="4">
                  <c:v>50.73</c:v>
                </c:pt>
              </c:numCache>
            </c:numRef>
          </c:val>
          <c:extLst>
            <c:ext xmlns:c16="http://schemas.microsoft.com/office/drawing/2014/chart" uri="{C3380CC4-5D6E-409C-BE32-E72D297353CC}">
              <c16:uniqueId val="{00000000-E095-4195-B93D-2CC9CEF99B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48.55</c:v>
                </c:pt>
              </c:numCache>
            </c:numRef>
          </c:val>
          <c:smooth val="0"/>
          <c:extLst>
            <c:ext xmlns:c16="http://schemas.microsoft.com/office/drawing/2014/chart" uri="{C3380CC4-5D6E-409C-BE32-E72D297353CC}">
              <c16:uniqueId val="{00000001-E095-4195-B93D-2CC9CEF99B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15.37</c:v>
                </c:pt>
              </c:numCache>
            </c:numRef>
          </c:val>
          <c:extLst>
            <c:ext xmlns:c16="http://schemas.microsoft.com/office/drawing/2014/chart" uri="{C3380CC4-5D6E-409C-BE32-E72D297353CC}">
              <c16:uniqueId val="{00000000-5C72-4E96-9B3C-352FC6F164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17.11</c:v>
                </c:pt>
              </c:numCache>
            </c:numRef>
          </c:val>
          <c:smooth val="0"/>
          <c:extLst>
            <c:ext xmlns:c16="http://schemas.microsoft.com/office/drawing/2014/chart" uri="{C3380CC4-5D6E-409C-BE32-E72D297353CC}">
              <c16:uniqueId val="{00000001-5C72-4E96-9B3C-352FC6F164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DE-4B16-BEF3-353C6D1025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0.78</c:v>
                </c:pt>
              </c:numCache>
            </c:numRef>
          </c:val>
          <c:smooth val="0"/>
          <c:extLst>
            <c:ext xmlns:c16="http://schemas.microsoft.com/office/drawing/2014/chart" uri="{C3380CC4-5D6E-409C-BE32-E72D297353CC}">
              <c16:uniqueId val="{00000001-8BDE-4B16-BEF3-353C6D1025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0</c:v>
                </c:pt>
                <c:pt idx="4">
                  <c:v>336.07</c:v>
                </c:pt>
              </c:numCache>
            </c:numRef>
          </c:val>
          <c:extLst>
            <c:ext xmlns:c16="http://schemas.microsoft.com/office/drawing/2014/chart" uri="{C3380CC4-5D6E-409C-BE32-E72D297353CC}">
              <c16:uniqueId val="{00000000-F5CA-4F52-922D-D8750FEC33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360.86</c:v>
                </c:pt>
              </c:numCache>
            </c:numRef>
          </c:val>
          <c:smooth val="0"/>
          <c:extLst>
            <c:ext xmlns:c16="http://schemas.microsoft.com/office/drawing/2014/chart" uri="{C3380CC4-5D6E-409C-BE32-E72D297353CC}">
              <c16:uniqueId val="{00000001-F5CA-4F52-922D-D8750FEC33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131.82</c:v>
                </c:pt>
              </c:numCache>
            </c:numRef>
          </c:val>
          <c:extLst>
            <c:ext xmlns:c16="http://schemas.microsoft.com/office/drawing/2014/chart" uri="{C3380CC4-5D6E-409C-BE32-E72D297353CC}">
              <c16:uniqueId val="{00000000-C63F-4E7A-874A-D6B78E097D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309.27999999999997</c:v>
                </c:pt>
              </c:numCache>
            </c:numRef>
          </c:val>
          <c:smooth val="0"/>
          <c:extLst>
            <c:ext xmlns:c16="http://schemas.microsoft.com/office/drawing/2014/chart" uri="{C3380CC4-5D6E-409C-BE32-E72D297353CC}">
              <c16:uniqueId val="{00000001-C63F-4E7A-874A-D6B78E097D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0</c:v>
                </c:pt>
                <c:pt idx="4">
                  <c:v>129.16999999999999</c:v>
                </c:pt>
              </c:numCache>
            </c:numRef>
          </c:val>
          <c:extLst>
            <c:ext xmlns:c16="http://schemas.microsoft.com/office/drawing/2014/chart" uri="{C3380CC4-5D6E-409C-BE32-E72D297353CC}">
              <c16:uniqueId val="{00000000-13C3-491F-B70D-F629416B61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103.32</c:v>
                </c:pt>
              </c:numCache>
            </c:numRef>
          </c:val>
          <c:smooth val="0"/>
          <c:extLst>
            <c:ext xmlns:c16="http://schemas.microsoft.com/office/drawing/2014/chart" uri="{C3380CC4-5D6E-409C-BE32-E72D297353CC}">
              <c16:uniqueId val="{00000001-13C3-491F-B70D-F629416B61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0</c:v>
                </c:pt>
                <c:pt idx="4">
                  <c:v>123.43</c:v>
                </c:pt>
              </c:numCache>
            </c:numRef>
          </c:val>
          <c:extLst>
            <c:ext xmlns:c16="http://schemas.microsoft.com/office/drawing/2014/chart" uri="{C3380CC4-5D6E-409C-BE32-E72D297353CC}">
              <c16:uniqueId val="{00000000-5DB4-4F20-8E79-D128F8F5BC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168.56</c:v>
                </c:pt>
              </c:numCache>
            </c:numRef>
          </c:val>
          <c:smooth val="0"/>
          <c:extLst>
            <c:ext xmlns:c16="http://schemas.microsoft.com/office/drawing/2014/chart" uri="{C3380CC4-5D6E-409C-BE32-E72D297353CC}">
              <c16:uniqueId val="{00000001-5DB4-4F20-8E79-D128F8F5BC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5" zoomScaleNormal="8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燕・弥彦総合事務組合</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84.19</v>
      </c>
      <c r="J10" s="53"/>
      <c r="K10" s="53"/>
      <c r="L10" s="53"/>
      <c r="M10" s="53"/>
      <c r="N10" s="53"/>
      <c r="O10" s="64"/>
      <c r="P10" s="54">
        <f>データ!$P$6</f>
        <v>99.9</v>
      </c>
      <c r="Q10" s="54"/>
      <c r="R10" s="54"/>
      <c r="S10" s="54"/>
      <c r="T10" s="54"/>
      <c r="U10" s="54"/>
      <c r="V10" s="54"/>
      <c r="W10" s="61">
        <f>データ!$Q$6</f>
        <v>3245</v>
      </c>
      <c r="X10" s="61"/>
      <c r="Y10" s="61"/>
      <c r="Z10" s="61"/>
      <c r="AA10" s="61"/>
      <c r="AB10" s="61"/>
      <c r="AC10" s="61"/>
      <c r="AD10" s="2"/>
      <c r="AE10" s="2"/>
      <c r="AF10" s="2"/>
      <c r="AG10" s="2"/>
      <c r="AH10" s="4"/>
      <c r="AI10" s="4"/>
      <c r="AJ10" s="4"/>
      <c r="AK10" s="4"/>
      <c r="AL10" s="61">
        <f>データ!$U$6</f>
        <v>86822</v>
      </c>
      <c r="AM10" s="61"/>
      <c r="AN10" s="61"/>
      <c r="AO10" s="61"/>
      <c r="AP10" s="61"/>
      <c r="AQ10" s="61"/>
      <c r="AR10" s="61"/>
      <c r="AS10" s="61"/>
      <c r="AT10" s="52">
        <f>データ!$V$6</f>
        <v>122.72</v>
      </c>
      <c r="AU10" s="53"/>
      <c r="AV10" s="53"/>
      <c r="AW10" s="53"/>
      <c r="AX10" s="53"/>
      <c r="AY10" s="53"/>
      <c r="AZ10" s="53"/>
      <c r="BA10" s="53"/>
      <c r="BB10" s="54">
        <f>データ!$W$6</f>
        <v>707.48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113</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5"/>
      <c r="BM60" s="96"/>
      <c r="BN60" s="96"/>
      <c r="BO60" s="96"/>
      <c r="BP60" s="96"/>
      <c r="BQ60" s="96"/>
      <c r="BR60" s="96"/>
      <c r="BS60" s="96"/>
      <c r="BT60" s="96"/>
      <c r="BU60" s="96"/>
      <c r="BV60" s="96"/>
      <c r="BW60" s="96"/>
      <c r="BX60" s="96"/>
      <c r="BY60" s="96"/>
      <c r="BZ60" s="97"/>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Qhkj21/9hxYT3C1OLgOvg41elof30/Tpk+RaI98kWOXNVKBpk7a4wrSn88n/6Q0KLSL++HB60y5ld2mrsHfNw==" saltValue="XIvxVbPN+J/mkFfSv7JQ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159000</v>
      </c>
      <c r="D6" s="34">
        <f t="shared" si="3"/>
        <v>46</v>
      </c>
      <c r="E6" s="34">
        <f t="shared" si="3"/>
        <v>1</v>
      </c>
      <c r="F6" s="34">
        <f t="shared" si="3"/>
        <v>0</v>
      </c>
      <c r="G6" s="34">
        <f t="shared" si="3"/>
        <v>1</v>
      </c>
      <c r="H6" s="34" t="str">
        <f t="shared" si="3"/>
        <v>新潟県　燕・弥彦総合事務組合</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84.19</v>
      </c>
      <c r="P6" s="35">
        <f t="shared" si="3"/>
        <v>99.9</v>
      </c>
      <c r="Q6" s="35">
        <f t="shared" si="3"/>
        <v>3245</v>
      </c>
      <c r="R6" s="35" t="str">
        <f t="shared" si="3"/>
        <v>-</v>
      </c>
      <c r="S6" s="35" t="str">
        <f t="shared" si="3"/>
        <v>-</v>
      </c>
      <c r="T6" s="35" t="str">
        <f t="shared" si="3"/>
        <v>-</v>
      </c>
      <c r="U6" s="35">
        <f t="shared" si="3"/>
        <v>86822</v>
      </c>
      <c r="V6" s="35">
        <f t="shared" si="3"/>
        <v>122.72</v>
      </c>
      <c r="W6" s="35">
        <f t="shared" si="3"/>
        <v>707.48</v>
      </c>
      <c r="X6" s="36" t="str">
        <f>IF(X7="",NA(),X7)</f>
        <v>-</v>
      </c>
      <c r="Y6" s="36" t="str">
        <f t="shared" ref="Y6:AG6" si="4">IF(Y7="",NA(),Y7)</f>
        <v>-</v>
      </c>
      <c r="Z6" s="36" t="str">
        <f t="shared" si="4"/>
        <v>-</v>
      </c>
      <c r="AA6" s="36" t="str">
        <f t="shared" si="4"/>
        <v>-</v>
      </c>
      <c r="AB6" s="36">
        <f t="shared" si="4"/>
        <v>133.86000000000001</v>
      </c>
      <c r="AC6" s="36" t="str">
        <f t="shared" si="4"/>
        <v>-</v>
      </c>
      <c r="AD6" s="36" t="str">
        <f t="shared" si="4"/>
        <v>-</v>
      </c>
      <c r="AE6" s="36" t="str">
        <f t="shared" si="4"/>
        <v>-</v>
      </c>
      <c r="AF6" s="36" t="str">
        <f t="shared" si="4"/>
        <v>-</v>
      </c>
      <c r="AG6" s="36">
        <f t="shared" si="4"/>
        <v>111.17</v>
      </c>
      <c r="AH6" s="35" t="str">
        <f>IF(AH7="","",IF(AH7="-","【-】","【"&amp;SUBSTITUTE(TEXT(AH7,"#,##0.00"),"-","△")&amp;"】"))</f>
        <v>【112.01】</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0.78</v>
      </c>
      <c r="AS6" s="35" t="str">
        <f>IF(AS7="","",IF(AS7="-","【-】","【"&amp;SUBSTITUTE(TEXT(AS7,"#,##0.00"),"-","△")&amp;"】"))</f>
        <v>【1.08】</v>
      </c>
      <c r="AT6" s="36" t="str">
        <f>IF(AT7="",NA(),AT7)</f>
        <v>-</v>
      </c>
      <c r="AU6" s="36" t="str">
        <f t="shared" ref="AU6:BC6" si="6">IF(AU7="",NA(),AU7)</f>
        <v>-</v>
      </c>
      <c r="AV6" s="36" t="str">
        <f t="shared" si="6"/>
        <v>-</v>
      </c>
      <c r="AW6" s="36" t="str">
        <f t="shared" si="6"/>
        <v>-</v>
      </c>
      <c r="AX6" s="36">
        <f t="shared" si="6"/>
        <v>336.07</v>
      </c>
      <c r="AY6" s="36" t="str">
        <f t="shared" si="6"/>
        <v>-</v>
      </c>
      <c r="AZ6" s="36" t="str">
        <f t="shared" si="6"/>
        <v>-</v>
      </c>
      <c r="BA6" s="36" t="str">
        <f t="shared" si="6"/>
        <v>-</v>
      </c>
      <c r="BB6" s="36" t="str">
        <f t="shared" si="6"/>
        <v>-</v>
      </c>
      <c r="BC6" s="36">
        <f t="shared" si="6"/>
        <v>360.86</v>
      </c>
      <c r="BD6" s="35" t="str">
        <f>IF(BD7="","",IF(BD7="-","【-】","【"&amp;SUBSTITUTE(TEXT(BD7,"#,##0.00"),"-","△")&amp;"】"))</f>
        <v>【264.97】</v>
      </c>
      <c r="BE6" s="36" t="str">
        <f>IF(BE7="",NA(),BE7)</f>
        <v>-</v>
      </c>
      <c r="BF6" s="36" t="str">
        <f t="shared" ref="BF6:BN6" si="7">IF(BF7="",NA(),BF7)</f>
        <v>-</v>
      </c>
      <c r="BG6" s="36" t="str">
        <f t="shared" si="7"/>
        <v>-</v>
      </c>
      <c r="BH6" s="36" t="str">
        <f t="shared" si="7"/>
        <v>-</v>
      </c>
      <c r="BI6" s="36">
        <f t="shared" si="7"/>
        <v>131.82</v>
      </c>
      <c r="BJ6" s="36" t="str">
        <f t="shared" si="7"/>
        <v>-</v>
      </c>
      <c r="BK6" s="36" t="str">
        <f t="shared" si="7"/>
        <v>-</v>
      </c>
      <c r="BL6" s="36" t="str">
        <f t="shared" si="7"/>
        <v>-</v>
      </c>
      <c r="BM6" s="36" t="str">
        <f t="shared" si="7"/>
        <v>-</v>
      </c>
      <c r="BN6" s="36">
        <f t="shared" si="7"/>
        <v>309.27999999999997</v>
      </c>
      <c r="BO6" s="35" t="str">
        <f>IF(BO7="","",IF(BO7="-","【-】","【"&amp;SUBSTITUTE(TEXT(BO7,"#,##0.00"),"-","△")&amp;"】"))</f>
        <v>【266.61】</v>
      </c>
      <c r="BP6" s="36" t="str">
        <f>IF(BP7="",NA(),BP7)</f>
        <v>-</v>
      </c>
      <c r="BQ6" s="36" t="str">
        <f t="shared" ref="BQ6:BY6" si="8">IF(BQ7="",NA(),BQ7)</f>
        <v>-</v>
      </c>
      <c r="BR6" s="36" t="str">
        <f t="shared" si="8"/>
        <v>-</v>
      </c>
      <c r="BS6" s="36" t="str">
        <f t="shared" si="8"/>
        <v>-</v>
      </c>
      <c r="BT6" s="36">
        <f t="shared" si="8"/>
        <v>129.16999999999999</v>
      </c>
      <c r="BU6" s="36" t="str">
        <f t="shared" si="8"/>
        <v>-</v>
      </c>
      <c r="BV6" s="36" t="str">
        <f t="shared" si="8"/>
        <v>-</v>
      </c>
      <c r="BW6" s="36" t="str">
        <f t="shared" si="8"/>
        <v>-</v>
      </c>
      <c r="BX6" s="36" t="str">
        <f t="shared" si="8"/>
        <v>-</v>
      </c>
      <c r="BY6" s="36">
        <f t="shared" si="8"/>
        <v>103.32</v>
      </c>
      <c r="BZ6" s="35" t="str">
        <f>IF(BZ7="","",IF(BZ7="-","【-】","【"&amp;SUBSTITUTE(TEXT(BZ7,"#,##0.00"),"-","△")&amp;"】"))</f>
        <v>【103.24】</v>
      </c>
      <c r="CA6" s="36" t="str">
        <f>IF(CA7="",NA(),CA7)</f>
        <v>-</v>
      </c>
      <c r="CB6" s="36" t="str">
        <f t="shared" ref="CB6:CJ6" si="9">IF(CB7="",NA(),CB7)</f>
        <v>-</v>
      </c>
      <c r="CC6" s="36" t="str">
        <f t="shared" si="9"/>
        <v>-</v>
      </c>
      <c r="CD6" s="36" t="str">
        <f t="shared" si="9"/>
        <v>-</v>
      </c>
      <c r="CE6" s="36">
        <f t="shared" si="9"/>
        <v>123.43</v>
      </c>
      <c r="CF6" s="36" t="str">
        <f t="shared" si="9"/>
        <v>-</v>
      </c>
      <c r="CG6" s="36" t="str">
        <f t="shared" si="9"/>
        <v>-</v>
      </c>
      <c r="CH6" s="36" t="str">
        <f t="shared" si="9"/>
        <v>-</v>
      </c>
      <c r="CI6" s="36" t="str">
        <f t="shared" si="9"/>
        <v>-</v>
      </c>
      <c r="CJ6" s="36">
        <f t="shared" si="9"/>
        <v>168.56</v>
      </c>
      <c r="CK6" s="35" t="str">
        <f>IF(CK7="","",IF(CK7="-","【-】","【"&amp;SUBSTITUTE(TEXT(CK7,"#,##0.00"),"-","△")&amp;"】"))</f>
        <v>【168.38】</v>
      </c>
      <c r="CL6" s="36" t="str">
        <f>IF(CL7="",NA(),CL7)</f>
        <v>-</v>
      </c>
      <c r="CM6" s="36" t="str">
        <f t="shared" ref="CM6:CU6" si="10">IF(CM7="",NA(),CM7)</f>
        <v>-</v>
      </c>
      <c r="CN6" s="36" t="str">
        <f t="shared" si="10"/>
        <v>-</v>
      </c>
      <c r="CO6" s="36" t="str">
        <f t="shared" si="10"/>
        <v>-</v>
      </c>
      <c r="CP6" s="36">
        <f t="shared" si="10"/>
        <v>45.14</v>
      </c>
      <c r="CQ6" s="36" t="str">
        <f t="shared" si="10"/>
        <v>-</v>
      </c>
      <c r="CR6" s="36" t="str">
        <f t="shared" si="10"/>
        <v>-</v>
      </c>
      <c r="CS6" s="36" t="str">
        <f t="shared" si="10"/>
        <v>-</v>
      </c>
      <c r="CT6" s="36" t="str">
        <f t="shared" si="10"/>
        <v>-</v>
      </c>
      <c r="CU6" s="36">
        <f t="shared" si="10"/>
        <v>59.51</v>
      </c>
      <c r="CV6" s="35" t="str">
        <f>IF(CV7="","",IF(CV7="-","【-】","【"&amp;SUBSTITUTE(TEXT(CV7,"#,##0.00"),"-","△")&amp;"】"))</f>
        <v>【60.00】</v>
      </c>
      <c r="CW6" s="36" t="str">
        <f>IF(CW7="",NA(),CW7)</f>
        <v>-</v>
      </c>
      <c r="CX6" s="36" t="str">
        <f t="shared" ref="CX6:DF6" si="11">IF(CX7="",NA(),CX7)</f>
        <v>-</v>
      </c>
      <c r="CY6" s="36" t="str">
        <f t="shared" si="11"/>
        <v>-</v>
      </c>
      <c r="CZ6" s="36" t="str">
        <f t="shared" si="11"/>
        <v>-</v>
      </c>
      <c r="DA6" s="36">
        <f t="shared" si="11"/>
        <v>91.01</v>
      </c>
      <c r="DB6" s="36" t="str">
        <f t="shared" si="11"/>
        <v>-</v>
      </c>
      <c r="DC6" s="36" t="str">
        <f t="shared" si="11"/>
        <v>-</v>
      </c>
      <c r="DD6" s="36" t="str">
        <f t="shared" si="11"/>
        <v>-</v>
      </c>
      <c r="DE6" s="36" t="str">
        <f t="shared" si="11"/>
        <v>-</v>
      </c>
      <c r="DF6" s="36">
        <f t="shared" si="11"/>
        <v>87.08</v>
      </c>
      <c r="DG6" s="35" t="str">
        <f>IF(DG7="","",IF(DG7="-","【-】","【"&amp;SUBSTITUTE(TEXT(DG7,"#,##0.00"),"-","△")&amp;"】"))</f>
        <v>【89.80】</v>
      </c>
      <c r="DH6" s="36" t="str">
        <f>IF(DH7="",NA(),DH7)</f>
        <v>-</v>
      </c>
      <c r="DI6" s="36" t="str">
        <f t="shared" ref="DI6:DQ6" si="12">IF(DI7="",NA(),DI7)</f>
        <v>-</v>
      </c>
      <c r="DJ6" s="36" t="str">
        <f t="shared" si="12"/>
        <v>-</v>
      </c>
      <c r="DK6" s="36" t="str">
        <f t="shared" si="12"/>
        <v>-</v>
      </c>
      <c r="DL6" s="36">
        <f t="shared" si="12"/>
        <v>50.73</v>
      </c>
      <c r="DM6" s="36" t="str">
        <f t="shared" si="12"/>
        <v>-</v>
      </c>
      <c r="DN6" s="36" t="str">
        <f t="shared" si="12"/>
        <v>-</v>
      </c>
      <c r="DO6" s="36" t="str">
        <f t="shared" si="12"/>
        <v>-</v>
      </c>
      <c r="DP6" s="36" t="str">
        <f t="shared" si="12"/>
        <v>-</v>
      </c>
      <c r="DQ6" s="36">
        <f t="shared" si="12"/>
        <v>48.55</v>
      </c>
      <c r="DR6" s="35" t="str">
        <f>IF(DR7="","",IF(DR7="-","【-】","【"&amp;SUBSTITUTE(TEXT(DR7,"#,##0.00"),"-","△")&amp;"】"))</f>
        <v>【49.59】</v>
      </c>
      <c r="DS6" s="36" t="str">
        <f>IF(DS7="",NA(),DS7)</f>
        <v>-</v>
      </c>
      <c r="DT6" s="36" t="str">
        <f t="shared" ref="DT6:EB6" si="13">IF(DT7="",NA(),DT7)</f>
        <v>-</v>
      </c>
      <c r="DU6" s="36" t="str">
        <f t="shared" si="13"/>
        <v>-</v>
      </c>
      <c r="DV6" s="36" t="str">
        <f t="shared" si="13"/>
        <v>-</v>
      </c>
      <c r="DW6" s="36">
        <f t="shared" si="13"/>
        <v>15.37</v>
      </c>
      <c r="DX6" s="36" t="str">
        <f t="shared" si="13"/>
        <v>-</v>
      </c>
      <c r="DY6" s="36" t="str">
        <f t="shared" si="13"/>
        <v>-</v>
      </c>
      <c r="DZ6" s="36" t="str">
        <f t="shared" si="13"/>
        <v>-</v>
      </c>
      <c r="EA6" s="36" t="str">
        <f t="shared" si="13"/>
        <v>-</v>
      </c>
      <c r="EB6" s="36">
        <f t="shared" si="13"/>
        <v>17.11</v>
      </c>
      <c r="EC6" s="35" t="str">
        <f>IF(EC7="","",IF(EC7="-","【-】","【"&amp;SUBSTITUTE(TEXT(EC7,"#,##0.00"),"-","△")&amp;"】"))</f>
        <v>【19.44】</v>
      </c>
      <c r="ED6" s="36" t="str">
        <f>IF(ED7="",NA(),ED7)</f>
        <v>-</v>
      </c>
      <c r="EE6" s="36" t="str">
        <f t="shared" ref="EE6:EM6" si="14">IF(EE7="",NA(),EE7)</f>
        <v>-</v>
      </c>
      <c r="EF6" s="36" t="str">
        <f t="shared" si="14"/>
        <v>-</v>
      </c>
      <c r="EG6" s="36" t="str">
        <f t="shared" si="14"/>
        <v>-</v>
      </c>
      <c r="EH6" s="36">
        <f t="shared" si="14"/>
        <v>2.0299999999999998</v>
      </c>
      <c r="EI6" s="36" t="str">
        <f t="shared" si="14"/>
        <v>-</v>
      </c>
      <c r="EJ6" s="36" t="str">
        <f t="shared" si="14"/>
        <v>-</v>
      </c>
      <c r="EK6" s="36" t="str">
        <f t="shared" si="14"/>
        <v>-</v>
      </c>
      <c r="EL6" s="36" t="str">
        <f t="shared" si="14"/>
        <v>-</v>
      </c>
      <c r="EM6" s="36">
        <f t="shared" si="14"/>
        <v>0.63</v>
      </c>
      <c r="EN6" s="35" t="str">
        <f>IF(EN7="","",IF(EN7="-","【-】","【"&amp;SUBSTITUTE(TEXT(EN7,"#,##0.00"),"-","△")&amp;"】"))</f>
        <v>【0.68】</v>
      </c>
    </row>
    <row r="7" spans="1:144" s="37" customFormat="1" x14ac:dyDescent="0.15">
      <c r="A7" s="29"/>
      <c r="B7" s="38">
        <v>2019</v>
      </c>
      <c r="C7" s="38">
        <v>159000</v>
      </c>
      <c r="D7" s="38">
        <v>46</v>
      </c>
      <c r="E7" s="38">
        <v>1</v>
      </c>
      <c r="F7" s="38">
        <v>0</v>
      </c>
      <c r="G7" s="38">
        <v>1</v>
      </c>
      <c r="H7" s="38" t="s">
        <v>93</v>
      </c>
      <c r="I7" s="38" t="s">
        <v>94</v>
      </c>
      <c r="J7" s="38" t="s">
        <v>95</v>
      </c>
      <c r="K7" s="38" t="s">
        <v>96</v>
      </c>
      <c r="L7" s="38" t="s">
        <v>97</v>
      </c>
      <c r="M7" s="38" t="s">
        <v>98</v>
      </c>
      <c r="N7" s="39" t="s">
        <v>99</v>
      </c>
      <c r="O7" s="39">
        <v>84.19</v>
      </c>
      <c r="P7" s="39">
        <v>99.9</v>
      </c>
      <c r="Q7" s="39">
        <v>3245</v>
      </c>
      <c r="R7" s="39" t="s">
        <v>99</v>
      </c>
      <c r="S7" s="39" t="s">
        <v>99</v>
      </c>
      <c r="T7" s="39" t="s">
        <v>99</v>
      </c>
      <c r="U7" s="39">
        <v>86822</v>
      </c>
      <c r="V7" s="39">
        <v>122.72</v>
      </c>
      <c r="W7" s="39">
        <v>707.48</v>
      </c>
      <c r="X7" s="39" t="s">
        <v>99</v>
      </c>
      <c r="Y7" s="39" t="s">
        <v>99</v>
      </c>
      <c r="Z7" s="39" t="s">
        <v>99</v>
      </c>
      <c r="AA7" s="39" t="s">
        <v>99</v>
      </c>
      <c r="AB7" s="39">
        <v>133.86000000000001</v>
      </c>
      <c r="AC7" s="39" t="s">
        <v>99</v>
      </c>
      <c r="AD7" s="39" t="s">
        <v>99</v>
      </c>
      <c r="AE7" s="39" t="s">
        <v>99</v>
      </c>
      <c r="AF7" s="39" t="s">
        <v>99</v>
      </c>
      <c r="AG7" s="39">
        <v>111.17</v>
      </c>
      <c r="AH7" s="39">
        <v>112.01</v>
      </c>
      <c r="AI7" s="39" t="s">
        <v>99</v>
      </c>
      <c r="AJ7" s="39" t="s">
        <v>99</v>
      </c>
      <c r="AK7" s="39" t="s">
        <v>99</v>
      </c>
      <c r="AL7" s="39" t="s">
        <v>99</v>
      </c>
      <c r="AM7" s="39">
        <v>0</v>
      </c>
      <c r="AN7" s="39" t="s">
        <v>99</v>
      </c>
      <c r="AO7" s="39" t="s">
        <v>99</v>
      </c>
      <c r="AP7" s="39" t="s">
        <v>99</v>
      </c>
      <c r="AQ7" s="39" t="s">
        <v>99</v>
      </c>
      <c r="AR7" s="39">
        <v>0.78</v>
      </c>
      <c r="AS7" s="39">
        <v>1.08</v>
      </c>
      <c r="AT7" s="39" t="s">
        <v>99</v>
      </c>
      <c r="AU7" s="39" t="s">
        <v>99</v>
      </c>
      <c r="AV7" s="39" t="s">
        <v>99</v>
      </c>
      <c r="AW7" s="39" t="s">
        <v>99</v>
      </c>
      <c r="AX7" s="39">
        <v>336.07</v>
      </c>
      <c r="AY7" s="39" t="s">
        <v>99</v>
      </c>
      <c r="AZ7" s="39" t="s">
        <v>99</v>
      </c>
      <c r="BA7" s="39" t="s">
        <v>99</v>
      </c>
      <c r="BB7" s="39" t="s">
        <v>99</v>
      </c>
      <c r="BC7" s="39">
        <v>360.86</v>
      </c>
      <c r="BD7" s="39">
        <v>264.97000000000003</v>
      </c>
      <c r="BE7" s="39" t="s">
        <v>99</v>
      </c>
      <c r="BF7" s="39" t="s">
        <v>99</v>
      </c>
      <c r="BG7" s="39" t="s">
        <v>99</v>
      </c>
      <c r="BH7" s="39" t="s">
        <v>99</v>
      </c>
      <c r="BI7" s="39">
        <v>131.82</v>
      </c>
      <c r="BJ7" s="39" t="s">
        <v>99</v>
      </c>
      <c r="BK7" s="39" t="s">
        <v>99</v>
      </c>
      <c r="BL7" s="39" t="s">
        <v>99</v>
      </c>
      <c r="BM7" s="39" t="s">
        <v>99</v>
      </c>
      <c r="BN7" s="39">
        <v>309.27999999999997</v>
      </c>
      <c r="BO7" s="39">
        <v>266.61</v>
      </c>
      <c r="BP7" s="39" t="s">
        <v>99</v>
      </c>
      <c r="BQ7" s="39" t="s">
        <v>99</v>
      </c>
      <c r="BR7" s="39" t="s">
        <v>99</v>
      </c>
      <c r="BS7" s="39" t="s">
        <v>99</v>
      </c>
      <c r="BT7" s="39">
        <v>129.16999999999999</v>
      </c>
      <c r="BU7" s="39" t="s">
        <v>99</v>
      </c>
      <c r="BV7" s="39" t="s">
        <v>99</v>
      </c>
      <c r="BW7" s="39" t="s">
        <v>99</v>
      </c>
      <c r="BX7" s="39" t="s">
        <v>99</v>
      </c>
      <c r="BY7" s="39">
        <v>103.32</v>
      </c>
      <c r="BZ7" s="39">
        <v>103.24</v>
      </c>
      <c r="CA7" s="39" t="s">
        <v>99</v>
      </c>
      <c r="CB7" s="39" t="s">
        <v>99</v>
      </c>
      <c r="CC7" s="39" t="s">
        <v>99</v>
      </c>
      <c r="CD7" s="39" t="s">
        <v>99</v>
      </c>
      <c r="CE7" s="39">
        <v>123.43</v>
      </c>
      <c r="CF7" s="39" t="s">
        <v>99</v>
      </c>
      <c r="CG7" s="39" t="s">
        <v>99</v>
      </c>
      <c r="CH7" s="39" t="s">
        <v>99</v>
      </c>
      <c r="CI7" s="39" t="s">
        <v>99</v>
      </c>
      <c r="CJ7" s="39">
        <v>168.56</v>
      </c>
      <c r="CK7" s="39">
        <v>168.38</v>
      </c>
      <c r="CL7" s="39" t="s">
        <v>99</v>
      </c>
      <c r="CM7" s="39" t="s">
        <v>99</v>
      </c>
      <c r="CN7" s="39" t="s">
        <v>99</v>
      </c>
      <c r="CO7" s="39" t="s">
        <v>99</v>
      </c>
      <c r="CP7" s="39">
        <v>45.14</v>
      </c>
      <c r="CQ7" s="39" t="s">
        <v>99</v>
      </c>
      <c r="CR7" s="39" t="s">
        <v>99</v>
      </c>
      <c r="CS7" s="39" t="s">
        <v>99</v>
      </c>
      <c r="CT7" s="39" t="s">
        <v>99</v>
      </c>
      <c r="CU7" s="39">
        <v>59.51</v>
      </c>
      <c r="CV7" s="39">
        <v>60</v>
      </c>
      <c r="CW7" s="39" t="s">
        <v>99</v>
      </c>
      <c r="CX7" s="39" t="s">
        <v>99</v>
      </c>
      <c r="CY7" s="39" t="s">
        <v>99</v>
      </c>
      <c r="CZ7" s="39" t="s">
        <v>99</v>
      </c>
      <c r="DA7" s="39">
        <v>91.01</v>
      </c>
      <c r="DB7" s="39" t="s">
        <v>99</v>
      </c>
      <c r="DC7" s="39" t="s">
        <v>99</v>
      </c>
      <c r="DD7" s="39" t="s">
        <v>99</v>
      </c>
      <c r="DE7" s="39" t="s">
        <v>99</v>
      </c>
      <c r="DF7" s="39">
        <v>87.08</v>
      </c>
      <c r="DG7" s="39">
        <v>89.8</v>
      </c>
      <c r="DH7" s="39" t="s">
        <v>99</v>
      </c>
      <c r="DI7" s="39" t="s">
        <v>99</v>
      </c>
      <c r="DJ7" s="39" t="s">
        <v>99</v>
      </c>
      <c r="DK7" s="39" t="s">
        <v>99</v>
      </c>
      <c r="DL7" s="39">
        <v>50.73</v>
      </c>
      <c r="DM7" s="39" t="s">
        <v>99</v>
      </c>
      <c r="DN7" s="39" t="s">
        <v>99</v>
      </c>
      <c r="DO7" s="39" t="s">
        <v>99</v>
      </c>
      <c r="DP7" s="39" t="s">
        <v>99</v>
      </c>
      <c r="DQ7" s="39">
        <v>48.55</v>
      </c>
      <c r="DR7" s="39">
        <v>49.59</v>
      </c>
      <c r="DS7" s="39" t="s">
        <v>99</v>
      </c>
      <c r="DT7" s="39" t="s">
        <v>99</v>
      </c>
      <c r="DU7" s="39" t="s">
        <v>99</v>
      </c>
      <c r="DV7" s="39" t="s">
        <v>99</v>
      </c>
      <c r="DW7" s="39">
        <v>15.37</v>
      </c>
      <c r="DX7" s="39" t="s">
        <v>99</v>
      </c>
      <c r="DY7" s="39" t="s">
        <v>99</v>
      </c>
      <c r="DZ7" s="39" t="s">
        <v>99</v>
      </c>
      <c r="EA7" s="39" t="s">
        <v>99</v>
      </c>
      <c r="EB7" s="39">
        <v>17.11</v>
      </c>
      <c r="EC7" s="39">
        <v>19.440000000000001</v>
      </c>
      <c r="ED7" s="39" t="s">
        <v>99</v>
      </c>
      <c r="EE7" s="39" t="s">
        <v>99</v>
      </c>
      <c r="EF7" s="39" t="s">
        <v>99</v>
      </c>
      <c r="EG7" s="39" t="s">
        <v>99</v>
      </c>
      <c r="EH7" s="39">
        <v>2.0299999999999998</v>
      </c>
      <c r="EI7" s="39" t="s">
        <v>99</v>
      </c>
      <c r="EJ7" s="39" t="s">
        <v>99</v>
      </c>
      <c r="EK7" s="39" t="s">
        <v>99</v>
      </c>
      <c r="EL7" s="39" t="s">
        <v>99</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海津　正芳</cp:lastModifiedBy>
  <cp:lastPrinted>2021-01-29T01:18:11Z</cp:lastPrinted>
  <dcterms:modified xsi:type="dcterms:W3CDTF">2021-02-10T02:46:04Z</dcterms:modified>
</cp:coreProperties>
</file>